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.nino\Downloads\"/>
    </mc:Choice>
  </mc:AlternateContent>
  <xr:revisionPtr revIDLastSave="0" documentId="8_{F17EDA2E-2283-409E-8BEC-0CE0A977DA66}" xr6:coauthVersionLast="47" xr6:coauthVersionMax="47" xr10:uidLastSave="{00000000-0000-0000-0000-000000000000}"/>
  <bookViews>
    <workbookView xWindow="-120" yWindow="-120" windowWidth="29040" windowHeight="15720" xr2:uid="{DFA33271-1ACA-40C1-93EE-72D3ACC4FA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1" i="1" s="1"/>
  <c r="K20" i="1" s="1"/>
  <c r="K22" i="1" s="1"/>
  <c r="G16" i="1"/>
  <c r="G15" i="1"/>
  <c r="G14" i="1"/>
  <c r="H14" i="1" s="1"/>
  <c r="G13" i="1"/>
  <c r="H16" i="1" l="1"/>
  <c r="I16" i="1" s="1"/>
  <c r="J16" i="1"/>
  <c r="J14" i="1"/>
  <c r="I14" i="1"/>
  <c r="K14" i="1"/>
  <c r="H13" i="1"/>
  <c r="H15" i="1"/>
  <c r="J15" i="1" s="1"/>
  <c r="K16" i="1" l="1"/>
  <c r="I13" i="1"/>
  <c r="K13" i="1"/>
  <c r="J13" i="1"/>
  <c r="K15" i="1"/>
  <c r="I15" i="1"/>
  <c r="K17" i="1" l="1"/>
</calcChain>
</file>

<file path=xl/sharedStrings.xml><?xml version="1.0" encoding="utf-8"?>
<sst xmlns="http://schemas.openxmlformats.org/spreadsheetml/2006/main" count="27" uniqueCount="27">
  <si>
    <t>UNIVERSIDAD COLEGIO MAYOR DE CUNDINAMARCA</t>
  </si>
  <si>
    <t>SUBDIRECCIÓN DE SERVICIOS ADMINISTRATIVOS Y CONTRATACIÓN</t>
  </si>
  <si>
    <t>FIRMA Y CEDULA REPRESENTANTE LEGAL</t>
  </si>
  <si>
    <t>ANEXO 2 - PROPUESTA ECONÓMICA ASEO ESPECIALIZADO</t>
  </si>
  <si>
    <t>VALORES ANTES DE IVA</t>
  </si>
  <si>
    <t>No.</t>
  </si>
  <si>
    <t xml:space="preserve">BIEN SOLICITADO </t>
  </si>
  <si>
    <t>ESPECIFICACIONES TÉCNICAS REQUERIDAS PARA LA PRESTACIÓN DEL SERVICIO</t>
  </si>
  <si>
    <t>PERIODO DE EJECUCIÓN</t>
  </si>
  <si>
    <t>CANT OPERARIOS</t>
  </si>
  <si>
    <t>VALOR UNITARIO DEL SERVICIO</t>
  </si>
  <si>
    <t xml:space="preserve"> AIU</t>
  </si>
  <si>
    <t>IVA 19% DEL AIU</t>
  </si>
  <si>
    <t>VALOR UNITARIO + AIU +IVA</t>
  </si>
  <si>
    <t>VALOR TOTAL MENSUAL DEL SERVICIO</t>
  </si>
  <si>
    <t>VALOR TOTAL DEL SERVICIO POR DOCE (12) MESES</t>
  </si>
  <si>
    <t>Prestar del servicio de aseo especializado y cafeteria, desinfección, mantenimiento en áreas críticas, manejo de residuos peligrosos y ruta sanitaria en los laboratorios</t>
  </si>
  <si>
    <r>
      <rPr>
        <b/>
        <u/>
        <sz val="10"/>
        <rFont val="Aptos Narrow"/>
        <family val="2"/>
        <scheme val="minor"/>
      </rPr>
      <t>SEDES BOGOTÁ:</t>
    </r>
    <r>
      <rPr>
        <sz val="10"/>
        <rFont val="Aptos Narrow"/>
        <family val="2"/>
        <scheme val="minor"/>
      </rPr>
      <t xml:space="preserve">
Horario: 
</t>
    </r>
    <r>
      <rPr>
        <b/>
        <sz val="10"/>
        <rFont val="Aptos Narrow"/>
        <family val="2"/>
        <scheme val="minor"/>
      </rPr>
      <t>Desde las  6:00 a.m. hasta las  9:00 p.m
cuarenta y cuatro horas a la semana de lunes a sábado</t>
    </r>
    <r>
      <rPr>
        <sz val="10"/>
        <rFont val="Aptos Narrow"/>
        <family val="2"/>
        <scheme val="minor"/>
      </rPr>
      <t xml:space="preserve">
El turno semanal de los operarios no superarán lo reglado por la ley.
Los operarios a brindar el servicio deben contar con el esquema completo de vacunación de Hepatitis B, tétano y vacuna contra el COVID - 19 y curso manipulación de alimentos. 
Sitios a prestar el servicio: Diferentes sedes academico-administrativas de la Universidad incluyendo, laboratorios y el Área de Salud. </t>
    </r>
  </si>
  <si>
    <r>
      <rPr>
        <b/>
        <u/>
        <sz val="10"/>
        <rFont val="Aptos Narrow"/>
        <family val="2"/>
        <scheme val="minor"/>
      </rPr>
      <t>SEDES BOGOTÁ</t>
    </r>
    <r>
      <rPr>
        <sz val="10"/>
        <rFont val="Aptos Narrow"/>
        <family val="2"/>
        <scheme val="minor"/>
      </rPr>
      <t xml:space="preserve">
Horario</t>
    </r>
    <r>
      <rPr>
        <b/>
        <sz val="10"/>
        <rFont val="Aptos Narrow"/>
        <family val="2"/>
        <scheme val="minor"/>
      </rPr>
      <t>: 
Lunes a Viernes 10:00 p.m a 6:00 a.m 
Sábado 7:00 a.m. a 9:00 p.m 
cuarenta y cuatro horas a la semana de lunes a sábado</t>
    </r>
    <r>
      <rPr>
        <sz val="10"/>
        <rFont val="Aptos Narrow"/>
        <family val="2"/>
        <scheme val="minor"/>
      </rPr>
      <t xml:space="preserve">
El turno semanal de los operarios no superarán lo reglado por la ley
Los operarios a brindar el servicio deben contar con el esquema completo de vacunación de Hepatitis B, tétano y vacuna contra el COVID - 19 y curso manipulación de alimentos. 
Sitios a prestar el servicio: Diferentes sedes academico-administrativas de la Universidad incluyendo, laboratorios y el Área de Salud. </t>
    </r>
  </si>
  <si>
    <t xml:space="preserve">VALOR  (ANTES DE IVA)  : </t>
  </si>
  <si>
    <t xml:space="preserve">VALOR DEL IMPUESTO (IVA) 19% DEL A.I.U. : </t>
  </si>
  <si>
    <t>VALOR DEL A.I.U.  10% :</t>
  </si>
  <si>
    <t>DINA MARCELA DIAZ ESTÉVEZ</t>
  </si>
  <si>
    <t>VALOR TOTAL DE LA COTIZACIÓN (INCLUIDO IVA Y AIU)  :</t>
  </si>
  <si>
    <t>C.C. 35,472,012 de Bogotá</t>
  </si>
  <si>
    <r>
      <rPr>
        <b/>
        <u/>
        <sz val="10"/>
        <rFont val="Aptos Narrow"/>
        <family val="2"/>
        <scheme val="minor"/>
      </rPr>
      <t>SEDE FUNZA</t>
    </r>
    <r>
      <rPr>
        <sz val="10"/>
        <rFont val="Aptos Narrow"/>
        <family val="2"/>
        <scheme val="minor"/>
      </rPr>
      <t xml:space="preserve">
Horario:</t>
    </r>
    <r>
      <rPr>
        <b/>
        <sz val="10"/>
        <rFont val="Aptos Narrow"/>
        <family val="2"/>
        <scheme val="minor"/>
      </rPr>
      <t xml:space="preserve">
Desde las  6:00 a.m. hasta las  9:00 p.m
cuarenta y cuatro horas a la semana de lunes a sábado</t>
    </r>
    <r>
      <rPr>
        <sz val="10"/>
        <rFont val="Aptos Narrow"/>
        <family val="2"/>
        <scheme val="minor"/>
      </rPr>
      <t xml:space="preserve">
El turno semanal de los operarios no superarán lo reglado por la ley.
Los operarios a brindar el servicio deben contar con el esquema completo de vacunación de Hepatitis B, tétano y vacuna contra el COVID - 19 y curso manipulación de alimentos. 
Sitios a prestar el servicio: Diferentes sedes academico-administrativas donde funcione la Universidad</t>
    </r>
  </si>
  <si>
    <r>
      <rPr>
        <b/>
        <u/>
        <sz val="10"/>
        <rFont val="Aptos Narrow"/>
        <family val="2"/>
        <scheme val="minor"/>
      </rPr>
      <t>SEDE FUSAGASUGA</t>
    </r>
    <r>
      <rPr>
        <sz val="10"/>
        <rFont val="Aptos Narrow"/>
        <family val="2"/>
        <scheme val="minor"/>
      </rPr>
      <t xml:space="preserve">
Horario: 
</t>
    </r>
    <r>
      <rPr>
        <b/>
        <sz val="10"/>
        <rFont val="Aptos Narrow"/>
        <family val="2"/>
        <scheme val="minor"/>
      </rPr>
      <t>Desde las  6:00 a.m. hasta las  10:00 p.m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>cuarenta y cuatro horas a la semana de lunes a sábado.</t>
    </r>
    <r>
      <rPr>
        <sz val="10"/>
        <rFont val="Aptos Narrow"/>
        <family val="2"/>
        <scheme val="minor"/>
      </rPr>
      <t xml:space="preserve">
El turno semanal de los operarios no superarán lo reglado por la ley.
Los operarios a brindar el servicio deben contar con el esquema completo de vacunación de Hepatitis B, tétano y vacuna contra el COVID - 19 y curso manipulación de alimentos. 
Sitios a prestar el servicio: Diferentes sedes academico-administrativas donde funcione la Universidad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</si>
</sst>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[$$-240A]* #,##0.00_-;\-[$$-240A]* #,##0.00_-;_-[$$-240A]* &quot;-&quot;??_-;_-@_-"/>
    <numFmt numFmtId="165" formatCode="General\ &quot;meses&quot;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u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Calibri Light"/>
      <family val="2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165" fontId="6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4" fontId="6" fillId="0" borderId="18" xfId="1" applyFont="1" applyBorder="1" applyAlignment="1">
      <alignment vertical="center" wrapText="1"/>
    </xf>
    <xf numFmtId="44" fontId="6" fillId="0" borderId="19" xfId="1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1" applyFont="1" applyBorder="1" applyAlignment="1">
      <alignment vertical="center" wrapText="1"/>
    </xf>
    <xf numFmtId="44" fontId="6" fillId="0" borderId="21" xfId="1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justify" vertical="center" wrapText="1"/>
    </xf>
    <xf numFmtId="165" fontId="6" fillId="0" borderId="23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4" fontId="6" fillId="0" borderId="23" xfId="1" applyFont="1" applyBorder="1" applyAlignment="1">
      <alignment vertical="center" wrapText="1"/>
    </xf>
    <xf numFmtId="44" fontId="6" fillId="0" borderId="24" xfId="1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left" vertical="center" wrapText="1"/>
    </xf>
    <xf numFmtId="44" fontId="8" fillId="2" borderId="0" xfId="0" applyNumberFormat="1" applyFont="1" applyFill="1" applyAlignment="1">
      <alignment horizontal="right" vertical="center" wrapText="1"/>
    </xf>
    <xf numFmtId="44" fontId="4" fillId="2" borderId="0" xfId="1" applyFont="1" applyFill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vertical="center"/>
    </xf>
    <xf numFmtId="44" fontId="10" fillId="2" borderId="25" xfId="0" applyNumberFormat="1" applyFont="1" applyFill="1" applyBorder="1" applyAlignment="1">
      <alignment vertical="center"/>
    </xf>
    <xf numFmtId="44" fontId="0" fillId="2" borderId="26" xfId="0" applyNumberForma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44" fontId="10" fillId="2" borderId="26" xfId="0" applyNumberFormat="1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2" fillId="2" borderId="28" xfId="0" applyFont="1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1" fontId="5" fillId="3" borderId="11" xfId="0" applyNumberFormat="1" applyFont="1" applyFill="1" applyBorder="1" applyAlignment="1">
      <alignment horizontal="center"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right" vertical="center" wrapText="1"/>
    </xf>
    <xf numFmtId="0" fontId="9" fillId="2" borderId="26" xfId="0" applyFont="1" applyFill="1" applyBorder="1" applyAlignment="1">
      <alignment horizontal="right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1" fontId="5" fillId="3" borderId="15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554692</xdr:colOff>
      <xdr:row>0</xdr:row>
      <xdr:rowOff>9525</xdr:rowOff>
    </xdr:from>
    <xdr:to>
      <xdr:col>5</xdr:col>
      <xdr:colOff>1253939</xdr:colOff>
      <xdr:row>4</xdr:row>
      <xdr:rowOff>85224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999DE6-A8F8-40F8-ABFE-A16344D9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1492" y="9525"/>
          <a:ext cx="699247" cy="83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53EA-9B73-4380-9754-B06650946E37}">
  <dimension ref="A1:K30"/>
  <sheetViews>
    <sheetView tabSelected="1" zoomScale="111" workbookViewId="0">
      <selection activeCell="M16" sqref="M16"/>
    </sheetView>
  </sheetViews>
  <sheetFormatPr baseColWidth="10" defaultRowHeight="15" x14ac:dyDescent="0.25"/>
  <cols>
    <col min="1" max="1" width="4.42578125" style="2" customWidth="1"/>
    <col min="2" max="2" width="33.28515625" bestFit="1" customWidth="1"/>
    <col min="3" max="3" width="35.7109375" customWidth="1"/>
    <col min="4" max="4" width="13.140625" bestFit="1" customWidth="1"/>
    <col min="5" max="5" width="13" customWidth="1"/>
    <col min="6" max="6" width="19.140625" customWidth="1"/>
    <col min="7" max="7" width="20.42578125" customWidth="1"/>
    <col min="8" max="8" width="15.28515625" customWidth="1"/>
    <col min="9" max="9" width="22.85546875" customWidth="1"/>
    <col min="10" max="10" width="12.85546875" bestFit="1" customWidth="1"/>
    <col min="11" max="11" width="20.7109375" customWidth="1"/>
  </cols>
  <sheetData>
    <row r="1" spans="1:11" x14ac:dyDescent="0.25">
      <c r="B1" s="1"/>
      <c r="H1" s="2"/>
    </row>
    <row r="2" spans="1:11" x14ac:dyDescent="0.25">
      <c r="B2" s="1"/>
      <c r="H2" s="2"/>
    </row>
    <row r="3" spans="1:11" x14ac:dyDescent="0.25">
      <c r="B3" s="1"/>
      <c r="H3" s="2"/>
    </row>
    <row r="4" spans="1:11" x14ac:dyDescent="0.25">
      <c r="B4" s="1"/>
      <c r="H4" s="2"/>
    </row>
    <row r="5" spans="1:11" x14ac:dyDescent="0.25">
      <c r="B5" s="1"/>
      <c r="H5" s="2"/>
    </row>
    <row r="6" spans="1:11" x14ac:dyDescent="0.25">
      <c r="B6" s="63" t="s">
        <v>0</v>
      </c>
      <c r="C6" s="63"/>
      <c r="D6" s="63"/>
      <c r="E6" s="63"/>
      <c r="F6" s="63"/>
      <c r="G6" s="63"/>
      <c r="H6" s="63"/>
      <c r="I6" s="63"/>
      <c r="J6" s="63"/>
    </row>
    <row r="7" spans="1:11" x14ac:dyDescent="0.25">
      <c r="B7" s="63" t="s">
        <v>1</v>
      </c>
      <c r="C7" s="63"/>
      <c r="D7" s="63"/>
      <c r="E7" s="63"/>
      <c r="F7" s="63"/>
      <c r="G7" s="63"/>
      <c r="H7" s="63"/>
      <c r="I7" s="63"/>
      <c r="J7" s="63"/>
    </row>
    <row r="8" spans="1:11" x14ac:dyDescent="0.25">
      <c r="B8" s="63" t="s">
        <v>3</v>
      </c>
      <c r="C8" s="63"/>
      <c r="D8" s="63"/>
      <c r="E8" s="63"/>
      <c r="F8" s="63"/>
      <c r="G8" s="63"/>
      <c r="H8" s="63"/>
      <c r="I8" s="63"/>
      <c r="J8" s="63"/>
    </row>
    <row r="9" spans="1:11" ht="15.75" thickBot="1" x14ac:dyDescent="0.3">
      <c r="B9" s="3"/>
      <c r="C9" s="3"/>
      <c r="D9" s="3"/>
      <c r="E9" s="3"/>
      <c r="F9" s="3"/>
      <c r="G9" s="3"/>
      <c r="H9" s="3"/>
      <c r="I9" s="3"/>
      <c r="J9" s="3"/>
    </row>
    <row r="10" spans="1:11" ht="15.75" thickBot="1" x14ac:dyDescent="0.3">
      <c r="A10" s="10"/>
      <c r="B10" s="11"/>
      <c r="C10" s="11"/>
      <c r="D10" s="11"/>
      <c r="E10" s="12"/>
      <c r="F10" s="64" t="s">
        <v>4</v>
      </c>
      <c r="G10" s="65"/>
      <c r="H10" s="13"/>
      <c r="I10" s="13"/>
      <c r="J10" s="13"/>
      <c r="K10" s="14"/>
    </row>
    <row r="11" spans="1:11" x14ac:dyDescent="0.25">
      <c r="A11" s="58" t="s">
        <v>5</v>
      </c>
      <c r="B11" s="60" t="s">
        <v>6</v>
      </c>
      <c r="C11" s="60" t="s">
        <v>7</v>
      </c>
      <c r="D11" s="60" t="s">
        <v>8</v>
      </c>
      <c r="E11" s="60" t="s">
        <v>9</v>
      </c>
      <c r="F11" s="66" t="s">
        <v>10</v>
      </c>
      <c r="G11" s="66" t="s">
        <v>11</v>
      </c>
      <c r="H11" s="68" t="s">
        <v>12</v>
      </c>
      <c r="I11" s="66" t="s">
        <v>13</v>
      </c>
      <c r="J11" s="70" t="s">
        <v>14</v>
      </c>
      <c r="K11" s="51" t="s">
        <v>15</v>
      </c>
    </row>
    <row r="12" spans="1:11" ht="84" customHeight="1" thickBot="1" x14ac:dyDescent="0.3">
      <c r="A12" s="59"/>
      <c r="B12" s="61"/>
      <c r="C12" s="61"/>
      <c r="D12" s="61"/>
      <c r="E12" s="61"/>
      <c r="F12" s="67"/>
      <c r="G12" s="67"/>
      <c r="H12" s="69"/>
      <c r="I12" s="67"/>
      <c r="J12" s="71"/>
      <c r="K12" s="52"/>
    </row>
    <row r="13" spans="1:11" ht="251.1" customHeight="1" thickTop="1" x14ac:dyDescent="0.25">
      <c r="A13" s="15">
        <v>1</v>
      </c>
      <c r="B13" s="55" t="s">
        <v>16</v>
      </c>
      <c r="C13" s="16" t="s">
        <v>17</v>
      </c>
      <c r="D13" s="17">
        <v>12</v>
      </c>
      <c r="E13" s="18">
        <v>21</v>
      </c>
      <c r="F13" s="19">
        <v>0</v>
      </c>
      <c r="G13" s="19">
        <f t="shared" ref="G13:G16" si="0">+F13*10%</f>
        <v>0</v>
      </c>
      <c r="H13" s="19">
        <f t="shared" ref="H13:H16" si="1">+G13*19%</f>
        <v>0</v>
      </c>
      <c r="I13" s="19">
        <f t="shared" ref="I13:I16" si="2">+H13+G13+F13</f>
        <v>0</v>
      </c>
      <c r="J13" s="19">
        <f t="shared" ref="J13:J16" si="3">SUM(F13:H13)*E13</f>
        <v>0</v>
      </c>
      <c r="K13" s="20">
        <f t="shared" ref="K13:K16" si="4">SUM(F13:H13)*E13*D13</f>
        <v>0</v>
      </c>
    </row>
    <row r="14" spans="1:11" ht="246" customHeight="1" x14ac:dyDescent="0.25">
      <c r="A14" s="21">
        <v>2</v>
      </c>
      <c r="B14" s="56"/>
      <c r="C14" s="22" t="s">
        <v>18</v>
      </c>
      <c r="D14" s="23">
        <v>12</v>
      </c>
      <c r="E14" s="24">
        <v>2</v>
      </c>
      <c r="F14" s="25">
        <v>0</v>
      </c>
      <c r="G14" s="25">
        <f t="shared" si="0"/>
        <v>0</v>
      </c>
      <c r="H14" s="25">
        <f t="shared" si="1"/>
        <v>0</v>
      </c>
      <c r="I14" s="25">
        <f t="shared" si="2"/>
        <v>0</v>
      </c>
      <c r="J14" s="25">
        <f t="shared" si="3"/>
        <v>0</v>
      </c>
      <c r="K14" s="26">
        <f t="shared" si="4"/>
        <v>0</v>
      </c>
    </row>
    <row r="15" spans="1:11" ht="219" customHeight="1" x14ac:dyDescent="0.25">
      <c r="A15" s="21">
        <v>3</v>
      </c>
      <c r="B15" s="56"/>
      <c r="C15" s="27" t="s">
        <v>25</v>
      </c>
      <c r="D15" s="23">
        <v>12</v>
      </c>
      <c r="E15" s="24">
        <v>1</v>
      </c>
      <c r="F15" s="25">
        <v>0</v>
      </c>
      <c r="G15" s="25">
        <f t="shared" si="0"/>
        <v>0</v>
      </c>
      <c r="H15" s="25">
        <f t="shared" si="1"/>
        <v>0</v>
      </c>
      <c r="I15" s="25">
        <f t="shared" si="2"/>
        <v>0</v>
      </c>
      <c r="J15" s="25">
        <f t="shared" si="3"/>
        <v>0</v>
      </c>
      <c r="K15" s="26">
        <f t="shared" si="4"/>
        <v>0</v>
      </c>
    </row>
    <row r="16" spans="1:11" ht="218.1" customHeight="1" thickBot="1" x14ac:dyDescent="0.3">
      <c r="A16" s="28">
        <v>4</v>
      </c>
      <c r="B16" s="57"/>
      <c r="C16" s="29" t="s">
        <v>26</v>
      </c>
      <c r="D16" s="30">
        <v>12</v>
      </c>
      <c r="E16" s="31">
        <v>1</v>
      </c>
      <c r="F16" s="32">
        <v>0</v>
      </c>
      <c r="G16" s="32">
        <f t="shared" si="0"/>
        <v>0</v>
      </c>
      <c r="H16" s="32">
        <f t="shared" si="1"/>
        <v>0</v>
      </c>
      <c r="I16" s="32">
        <f t="shared" si="2"/>
        <v>0</v>
      </c>
      <c r="J16" s="32">
        <f t="shared" si="3"/>
        <v>0</v>
      </c>
      <c r="K16" s="33">
        <f t="shared" si="4"/>
        <v>0</v>
      </c>
    </row>
    <row r="17" spans="1:11" ht="15.75" thickTop="1" x14ac:dyDescent="0.25">
      <c r="A17" s="34"/>
      <c r="B17" s="35"/>
      <c r="C17" s="36"/>
      <c r="D17" s="36"/>
      <c r="E17" s="37"/>
      <c r="F17" s="38"/>
      <c r="G17" s="38"/>
      <c r="H17" s="38"/>
      <c r="I17" s="38"/>
      <c r="J17" s="37"/>
      <c r="K17" s="39">
        <f>SUM(K13:K16)</f>
        <v>0</v>
      </c>
    </row>
    <row r="18" spans="1:11" x14ac:dyDescent="0.25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</row>
    <row r="19" spans="1:11" x14ac:dyDescent="0.25">
      <c r="A19" s="40"/>
      <c r="B19" s="41"/>
      <c r="C19" s="41"/>
      <c r="D19" s="53" t="s">
        <v>19</v>
      </c>
      <c r="E19" s="53"/>
      <c r="F19" s="53"/>
      <c r="G19" s="53"/>
      <c r="H19" s="53"/>
      <c r="I19" s="53"/>
      <c r="J19" s="53"/>
      <c r="K19" s="42">
        <f>+F13*E13*D13+D14*E14*F14+D15*E15*F15+D16*E16*F16</f>
        <v>0</v>
      </c>
    </row>
    <row r="20" spans="1:11" x14ac:dyDescent="0.25">
      <c r="A20" s="40"/>
      <c r="B20" s="41"/>
      <c r="C20" s="41"/>
      <c r="D20" s="54" t="s">
        <v>20</v>
      </c>
      <c r="E20" s="54"/>
      <c r="F20" s="54"/>
      <c r="G20" s="54"/>
      <c r="H20" s="54"/>
      <c r="I20" s="54"/>
      <c r="J20" s="54"/>
      <c r="K20" s="43">
        <f>+K21*19%</f>
        <v>0</v>
      </c>
    </row>
    <row r="21" spans="1:11" x14ac:dyDescent="0.25">
      <c r="A21" s="40"/>
      <c r="B21" s="41"/>
      <c r="C21" s="41"/>
      <c r="D21" s="54" t="s">
        <v>21</v>
      </c>
      <c r="E21" s="54"/>
      <c r="F21" s="54"/>
      <c r="G21" s="54"/>
      <c r="H21" s="54"/>
      <c r="I21" s="54"/>
      <c r="J21" s="54"/>
      <c r="K21" s="43">
        <f>+K19*10%</f>
        <v>0</v>
      </c>
    </row>
    <row r="22" spans="1:11" ht="18.75" x14ac:dyDescent="0.25">
      <c r="A22" s="44" t="s">
        <v>22</v>
      </c>
      <c r="B22" s="45"/>
      <c r="C22" s="41"/>
      <c r="D22" s="54" t="s">
        <v>23</v>
      </c>
      <c r="E22" s="54"/>
      <c r="F22" s="54"/>
      <c r="G22" s="54"/>
      <c r="H22" s="54"/>
      <c r="I22" s="54"/>
      <c r="J22" s="54"/>
      <c r="K22" s="46">
        <f>ROUND(SUM(K19:K21),0)</f>
        <v>0</v>
      </c>
    </row>
    <row r="23" spans="1:11" ht="18.75" x14ac:dyDescent="0.25">
      <c r="A23" s="47" t="s">
        <v>24</v>
      </c>
      <c r="B23" s="45"/>
      <c r="C23" s="41"/>
      <c r="D23" s="41"/>
      <c r="E23" s="41"/>
      <c r="F23" s="41"/>
      <c r="G23" s="41"/>
      <c r="H23" s="41"/>
      <c r="I23" s="41"/>
      <c r="J23" s="41"/>
      <c r="K23" s="41"/>
    </row>
    <row r="24" spans="1:11" ht="18.75" x14ac:dyDescent="0.25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1" ht="19.5" thickBot="1" x14ac:dyDescent="0.3">
      <c r="A25" s="48"/>
      <c r="B25" s="49"/>
      <c r="C25" s="50"/>
      <c r="D25" s="50"/>
      <c r="E25" s="50"/>
      <c r="F25" s="50"/>
      <c r="G25" s="50"/>
      <c r="H25" s="50"/>
      <c r="I25" s="50"/>
      <c r="J25" s="50"/>
      <c r="K25" s="50"/>
    </row>
    <row r="26" spans="1:11" ht="16.5" thickTop="1" x14ac:dyDescent="0.25">
      <c r="B26" s="5"/>
      <c r="C26" s="6"/>
      <c r="D26" s="7"/>
      <c r="E26" s="7"/>
      <c r="F26" s="8"/>
      <c r="G26" s="8"/>
      <c r="H26" s="9"/>
      <c r="I26" s="4"/>
    </row>
    <row r="30" spans="1:11" x14ac:dyDescent="0.25">
      <c r="B30" s="62" t="s">
        <v>2</v>
      </c>
      <c r="C30" s="62"/>
      <c r="D30" s="62"/>
      <c r="E30" s="62"/>
      <c r="F30" s="62"/>
    </row>
  </sheetData>
  <protectedRanges>
    <protectedRange sqref="E17:J17" name="Rango1"/>
    <protectedRange sqref="F14 E13:E14" name="Rango1_3"/>
    <protectedRange sqref="E15:E16" name="Rango1_3_1"/>
  </protectedRanges>
  <mergeCells count="22">
    <mergeCell ref="B30:F30"/>
    <mergeCell ref="B6:J6"/>
    <mergeCell ref="B7:J7"/>
    <mergeCell ref="B8:J8"/>
    <mergeCell ref="F10:G10"/>
    <mergeCell ref="F11:F12"/>
    <mergeCell ref="G11:G12"/>
    <mergeCell ref="H11:H12"/>
    <mergeCell ref="I11:I12"/>
    <mergeCell ref="J11:J12"/>
    <mergeCell ref="D22:J22"/>
    <mergeCell ref="A24:K24"/>
    <mergeCell ref="A11:A12"/>
    <mergeCell ref="B11:B12"/>
    <mergeCell ref="C11:C12"/>
    <mergeCell ref="D11:D12"/>
    <mergeCell ref="E11:E12"/>
    <mergeCell ref="K11:K12"/>
    <mergeCell ref="D19:J19"/>
    <mergeCell ref="D20:J20"/>
    <mergeCell ref="D21:J21"/>
    <mergeCell ref="B13:B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Antonio Linares Castro</dc:creator>
  <cp:lastModifiedBy>LINA FERNANDA  NIÑO ACERO</cp:lastModifiedBy>
  <dcterms:created xsi:type="dcterms:W3CDTF">2024-11-13T16:40:02Z</dcterms:created>
  <dcterms:modified xsi:type="dcterms:W3CDTF">2025-09-05T21:33:04Z</dcterms:modified>
</cp:coreProperties>
</file>