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ario.cardenas\Desktop\VIGILANCIA\"/>
    </mc:Choice>
  </mc:AlternateContent>
  <xr:revisionPtr revIDLastSave="0" documentId="13_ncr:1_{F114C956-A286-43B3-9FED-D9411CA89E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H32" i="1" l="1"/>
  <c r="I42" i="1"/>
  <c r="H42" i="1"/>
  <c r="I40" i="1"/>
  <c r="H40" i="1"/>
  <c r="I36" i="1"/>
  <c r="H25" i="1"/>
  <c r="I25" i="1"/>
  <c r="I19" i="1"/>
  <c r="H19" i="1"/>
  <c r="I18" i="1"/>
  <c r="H18" i="1"/>
  <c r="I15" i="1"/>
  <c r="H15" i="1"/>
  <c r="I24" i="1"/>
  <c r="H24" i="1"/>
  <c r="I23" i="1"/>
  <c r="H23" i="1"/>
  <c r="I22" i="1"/>
  <c r="H22" i="1"/>
  <c r="I21" i="1"/>
  <c r="H21" i="1"/>
  <c r="H20" i="1"/>
  <c r="I20" i="1"/>
  <c r="I17" i="1"/>
  <c r="H17" i="1"/>
  <c r="I16" i="1"/>
  <c r="H16" i="1"/>
  <c r="J18" i="1" l="1"/>
  <c r="K18" i="1" s="1"/>
  <c r="I32" i="1"/>
  <c r="H34" i="1"/>
  <c r="H37" i="1"/>
  <c r="I33" i="1"/>
  <c r="H41" i="1"/>
  <c r="H38" i="1"/>
  <c r="H36" i="1"/>
  <c r="I35" i="1"/>
  <c r="H35" i="1"/>
  <c r="I37" i="1"/>
  <c r="H33" i="1"/>
  <c r="J24" i="1"/>
  <c r="K24" i="1" s="1"/>
  <c r="I41" i="1"/>
  <c r="I38" i="1"/>
  <c r="I34" i="1"/>
  <c r="J40" i="1"/>
  <c r="K40" i="1" s="1"/>
  <c r="J16" i="1"/>
  <c r="K16" i="1" s="1"/>
  <c r="J19" i="1"/>
  <c r="K19" i="1" s="1"/>
  <c r="J42" i="1"/>
  <c r="K42" i="1" s="1"/>
  <c r="H39" i="1"/>
  <c r="I39" i="1"/>
  <c r="J22" i="1"/>
  <c r="K22" i="1" s="1"/>
  <c r="J36" i="1"/>
  <c r="K36" i="1" s="1"/>
  <c r="J17" i="1"/>
  <c r="K17" i="1" s="1"/>
  <c r="J15" i="1"/>
  <c r="J25" i="1"/>
  <c r="K25" i="1" s="1"/>
  <c r="J20" i="1"/>
  <c r="K20" i="1" s="1"/>
  <c r="I26" i="1"/>
  <c r="H26" i="1"/>
  <c r="J23" i="1"/>
  <c r="K23" i="1" s="1"/>
  <c r="J21" i="1"/>
  <c r="K21" i="1" s="1"/>
  <c r="J38" i="1" l="1"/>
  <c r="K38" i="1" s="1"/>
  <c r="K15" i="1"/>
  <c r="J32" i="1"/>
  <c r="H51" i="1"/>
  <c r="H49" i="1"/>
  <c r="I49" i="1"/>
  <c r="I55" i="1"/>
  <c r="H55" i="1"/>
  <c r="J55" i="1"/>
  <c r="K55" i="1" s="1"/>
  <c r="I52" i="1"/>
  <c r="H52" i="1"/>
  <c r="H57" i="1"/>
  <c r="I57" i="1"/>
  <c r="J41" i="1"/>
  <c r="K41" i="1" s="1"/>
  <c r="I56" i="1"/>
  <c r="H56" i="1"/>
  <c r="J35" i="1"/>
  <c r="K35" i="1" s="1"/>
  <c r="J33" i="1"/>
  <c r="K33" i="1" s="1"/>
  <c r="J37" i="1"/>
  <c r="K37" i="1" s="1"/>
  <c r="J34" i="1"/>
  <c r="K34" i="1" s="1"/>
  <c r="H53" i="1"/>
  <c r="I53" i="1"/>
  <c r="J53" i="1" s="1"/>
  <c r="K53" i="1" s="1"/>
  <c r="H54" i="1"/>
  <c r="I54" i="1"/>
  <c r="J54" i="1" s="1"/>
  <c r="K54" i="1" s="1"/>
  <c r="I59" i="1"/>
  <c r="J59" i="1" s="1"/>
  <c r="K59" i="1" s="1"/>
  <c r="H59" i="1"/>
  <c r="I50" i="1"/>
  <c r="J50" i="1" s="1"/>
  <c r="K50" i="1" s="1"/>
  <c r="H50" i="1"/>
  <c r="H58" i="1"/>
  <c r="I58" i="1"/>
  <c r="J58" i="1" s="1"/>
  <c r="K58" i="1" s="1"/>
  <c r="I51" i="1"/>
  <c r="J51" i="1" s="1"/>
  <c r="K51" i="1" s="1"/>
  <c r="J39" i="1"/>
  <c r="K39" i="1" s="1"/>
  <c r="H43" i="1"/>
  <c r="I43" i="1"/>
  <c r="J26" i="1"/>
  <c r="K32" i="1" l="1"/>
  <c r="K26" i="1"/>
  <c r="K27" i="1" s="1"/>
  <c r="J52" i="1"/>
  <c r="K52" i="1" s="1"/>
  <c r="J49" i="1"/>
  <c r="K49" i="1" s="1"/>
  <c r="J57" i="1"/>
  <c r="K57" i="1" s="1"/>
  <c r="J56" i="1"/>
  <c r="K56" i="1" s="1"/>
  <c r="H60" i="1"/>
  <c r="I60" i="1"/>
  <c r="J43" i="1"/>
  <c r="K43" i="1" l="1"/>
  <c r="K44" i="1" s="1"/>
  <c r="J60" i="1"/>
  <c r="K60" i="1"/>
  <c r="K61" i="1" s="1"/>
  <c r="D67" i="1" l="1"/>
  <c r="D65" i="1" l="1"/>
  <c r="D6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3" authorId="0" shapeId="0" xr:uid="{03C1ECE2-5FB4-422B-8ECC-711B468B5114}">
      <text>
        <r>
          <rPr>
            <sz val="10"/>
            <color rgb="FF000000"/>
            <rFont val="Arial"/>
            <scheme val="minor"/>
          </rPr>
          <t>======
ID#AAAA8hYRK3w
viviana.posada    (2023-11-10 03:18:44)
SIN CENTAVOS</t>
        </r>
      </text>
    </comment>
    <comment ref="F30" authorId="0" shapeId="0" xr:uid="{96A86589-224F-476E-B259-7418C11A19AF}">
      <text>
        <r>
          <rPr>
            <sz val="10"/>
            <color rgb="FF000000"/>
            <rFont val="Arial"/>
            <scheme val="minor"/>
          </rPr>
          <t>======
ID#AAAA8hYRK3w
viviana.posada    (2023-11-10 03:18:44)
SIN CENTAVOS</t>
        </r>
      </text>
    </comment>
    <comment ref="F47" authorId="0" shapeId="0" xr:uid="{BF9C45AF-0CED-4D63-9E03-4F44C8397EA5}">
      <text>
        <r>
          <rPr>
            <sz val="10"/>
            <color rgb="FF000000"/>
            <rFont val="Arial"/>
            <scheme val="minor"/>
          </rPr>
          <t>======
ID#AAAA8hYRK3w
viviana.posada    (2023-11-10 03:18:44)
SIN CENTAVOS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c8j1X2Jwo88yoeXEFZrsJWa3SBA=="/>
    </ext>
  </extLst>
</comments>
</file>

<file path=xl/sharedStrings.xml><?xml version="1.0" encoding="utf-8"?>
<sst xmlns="http://schemas.openxmlformats.org/spreadsheetml/2006/main" count="189" uniqueCount="66">
  <si>
    <t>PROPUESTA TÉCNICO ECONÓMICA</t>
  </si>
  <si>
    <t>Código: FOGC-15</t>
  </si>
  <si>
    <t>Versión: 03</t>
  </si>
  <si>
    <t>Fecha de Emisión: Noviembre de 2023</t>
  </si>
  <si>
    <t>N° de páginas:</t>
  </si>
  <si>
    <t>INVITACIÓN A COTIZAR    - AAAA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</si>
  <si>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</si>
  <si>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</si>
  <si>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</si>
  <si>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</si>
  <si>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</si>
  <si>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</si>
  <si>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</si>
  <si>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</si>
  <si>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</si>
  <si>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</si>
  <si>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</si>
  <si>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</si>
  <si>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</si>
  <si>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</si>
  <si>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</si>
  <si>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</si>
  <si>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</si>
  <si>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</si>
  <si>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</si>
  <si>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</si>
  <si>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</si>
  <si>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</si>
  <si>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</si>
  <si>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</si>
  <si>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</si>
  <si>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</si>
  <si>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</si>
  <si>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</si>
  <si>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</si>
  <si>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</si>
  <si>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</si>
  <si>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</si>
  <si>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</si>
  <si>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</si>
  <si>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SERVICIO DE VIGILANCIA Y SEGURIDAD PRIVADA
SEDES 1,2,3,4,7,  CENTRO HISTORICO "A", CENTRO HISTORICO "B"</t>
  </si>
  <si>
    <t xml:space="preserve">HORARIO DE 24 HORAS PERMANENTES, INCLUIDOS DOMINGOS Y FESTIVOS </t>
  </si>
  <si>
    <t>MODALIDAD FIJA Y MOVIL Y SIN ARMAS, MEDIO HUMANO</t>
  </si>
  <si>
    <t>SERVICIO DE VIGILANCIA Y SEGURIDAD PRIVADA
BIBLIOTECA SEDE PRINCIPAL</t>
  </si>
  <si>
    <t>SERVICIO DE VIGILANCIA Y SEGURIDAD PRIVADA
RECORREDOR SEDE PRINCIPAL</t>
  </si>
  <si>
    <t>SERVICIO DE VIGILANCIA Y SEGURIDAD PRIVADA
RECEPCIONISTA SEDE PRINCIPAL</t>
  </si>
  <si>
    <t xml:space="preserve">HORARIO 15 HORAS LUNES A  VIERNES HABILES, DE 07:00 A 22:00 HORAS Y SABADO DE LAS 07:00 A LAS 17:00 HORAS </t>
  </si>
  <si>
    <t>HORARIO 12 HORAS,  LUNES A VIERNES HABILES, DE LAS 10:00 A LAS 22:00 HORAS</t>
  </si>
  <si>
    <t>SERVICIO DE VIGILANCIA Y SEGURIDAD PRIVADA
PARQUEADERO SEDE PRINCIPAL- RECORREDOR SEDE CENTRO HISTORICO "A" Y CENTRO HISTORICO "B"</t>
  </si>
  <si>
    <t>HORARIO 16 HORAS DE LUNES A VIERNES DE LAS 06:00 A LAS 22:00 Y EL SABADO DE 06:00 A 17:00 HORAS</t>
  </si>
  <si>
    <t>HORARIO 12 HORAS DE 07:00 A 19:00 HORAS, DE LUNES A VIERNES Y SABADO DE 07:00 A 14:00 HORAS</t>
  </si>
  <si>
    <t>HORARIO 12 HORAS DE LUNES A VIERNES DE  07:00 A LAS 19:00 HORAS Y SABADO DE 07:00 A 17:00 HORAS</t>
  </si>
  <si>
    <t>HORARIO 12 HORAS DE LUNES A VIERNES HABILES DE LAS 08:00 A LAS 20:00 HORAS</t>
  </si>
  <si>
    <t>MODALIDAD FIJA Y MOVIL Y CON ARMAS, MEDIO HUMANO</t>
  </si>
  <si>
    <t>MODALIDAD MOVIL Y CON ARMAS, MEDIO HUMANO, MOTORIZADO</t>
  </si>
  <si>
    <t xml:space="preserve">HORARIO 12 HORAS CON ARMA DE LUNES A VIERNES HABILES DE LAS 11:00 A LAS 23:00 HORAS </t>
  </si>
  <si>
    <t>SERVICIO DE VIGILANCIA Y SEGURIDAD PRIVADA
RECORREDOR TODAS LAS SEDES</t>
  </si>
  <si>
    <t xml:space="preserve">HORARIO 12 HORAS  DE LUNES A VIERNES DE LAS 10:30 A LAS 22:30 HORAS, SABADOS DE 07:00 A 17:00 HORAS </t>
  </si>
  <si>
    <t>MODALIDAD MOVIL, MEDIO CANINOS Y HUMANO</t>
  </si>
  <si>
    <t>SERVICIO DE VIGILANCIA Y SEGURIDAD PRIVADA
SEDE PRINCIPAL Y SEDES CALLE 34</t>
  </si>
  <si>
    <t>SERVICIO DE VIGILANCIA Y SEGURIDAD PRIVADA
PARQUEADERO  SEDE 3</t>
  </si>
  <si>
    <t>HORARIO 8 HORAS DE LUNES A VIERNES DE 14:30 A 22:30 Y  SABADO DE LAS 07:00 A LAS 15:00 HORAS</t>
  </si>
  <si>
    <t>SERVICIO DE VIGILANCIA Y SEGURIDAD PRIVADA
SEDE RICAURTE/ PLENO SOL</t>
  </si>
  <si>
    <t>VALOR CON IVA (Sin centavos) JULIO 1 A 14 DE 2026</t>
  </si>
  <si>
    <t>VALOR CON IVA (Sin centavos) JULIO 15 Al 31 de JULIO DE 2026</t>
  </si>
  <si>
    <t>VALOR CON IVA (Sin centavos) AGOSTO 1 A MARZO 31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</si>
</sst>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&quot;$&quot;#,##0"/>
  </numFmts>
  <fonts count="14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name val="Arial"/>
    </font>
    <font>
      <b/>
      <sz val="11"/>
      <color theme="1"/>
      <name val="Calibri"/>
    </font>
    <font>
      <sz val="10"/>
      <color theme="1"/>
      <name val="Calibri"/>
    </font>
    <font>
      <b/>
      <sz val="11"/>
      <color theme="1"/>
      <name val="Arial"/>
    </font>
    <font>
      <b/>
      <sz val="11"/>
      <color theme="0"/>
      <name val="Calibri"/>
    </font>
    <font>
      <b/>
      <sz val="11"/>
      <color rgb="FFFF0000"/>
      <name val="Calibri"/>
    </font>
    <font>
      <sz val="10"/>
      <color rgb="FF000000"/>
      <name val="Calibri"/>
    </font>
    <font>
      <b/>
      <sz val="10"/>
      <color rgb="FF000000"/>
      <name val="Calibri"/>
    </font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20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vertical="center" wrapText="1"/>
    </xf>
    <xf numFmtId="9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1" fontId="1" fillId="3" borderId="22" xfId="0" applyNumberFormat="1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4" fontId="1" fillId="0" borderId="0" xfId="1" applyFont="1" applyAlignment="1">
      <alignment vertical="center" wrapText="1"/>
    </xf>
    <xf numFmtId="0" fontId="1" fillId="0" borderId="22" xfId="0" applyFont="1" applyBorder="1" applyAlignment="1">
      <alignment horizontal="left" vertical="center" wrapText="1"/>
    </xf>
    <xf numFmtId="164" fontId="1" fillId="0" borderId="20" xfId="0" applyNumberFormat="1" applyFont="1" applyBorder="1" applyAlignment="1">
      <alignment vertical="center" wrapText="1"/>
    </xf>
    <xf numFmtId="44" fontId="1" fillId="0" borderId="21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44" fontId="1" fillId="0" borderId="24" xfId="1" applyFont="1" applyBorder="1" applyAlignment="1">
      <alignment vertical="center" wrapText="1"/>
    </xf>
    <xf numFmtId="164" fontId="1" fillId="0" borderId="24" xfId="1" applyNumberFormat="1" applyFont="1" applyBorder="1" applyAlignment="1">
      <alignment vertical="center" wrapText="1"/>
    </xf>
    <xf numFmtId="164" fontId="7" fillId="0" borderId="23" xfId="0" applyNumberFormat="1" applyFont="1" applyBorder="1" applyAlignment="1">
      <alignment vertical="center" wrapText="1"/>
    </xf>
    <xf numFmtId="44" fontId="12" fillId="0" borderId="0" xfId="0" applyNumberFormat="1" applyFont="1" applyAlignment="1">
      <alignment vertical="center" wrapText="1"/>
    </xf>
    <xf numFmtId="164" fontId="13" fillId="4" borderId="15" xfId="0" applyNumberFormat="1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8" xfId="0" applyFont="1" applyBorder="1"/>
    <xf numFmtId="1" fontId="12" fillId="0" borderId="23" xfId="0" applyNumberFormat="1" applyFont="1" applyBorder="1" applyAlignment="1">
      <alignment horizontal="center" vertical="center" wrapText="1"/>
    </xf>
    <xf numFmtId="0" fontId="2" fillId="0" borderId="16" xfId="0" applyFont="1" applyBorder="1"/>
    <xf numFmtId="0" fontId="6" fillId="2" borderId="17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1044"/>
  <sheetViews>
    <sheetView tabSelected="1" topLeftCell="A56" zoomScale="80" zoomScaleNormal="80" workbookViewId="0">
      <selection activeCell="E62" sqref="E62"/>
    </sheetView>
  </sheetViews>
  <sheetFormatPr baseColWidth="10" defaultColWidth="12.54296875" defaultRowHeight="15" customHeight="1" x14ac:dyDescent="0.25"/>
  <cols>
    <col min="1" max="1" width="4.6328125" customWidth="1"/>
    <col min="2" max="2" width="31.6328125" customWidth="1"/>
    <col min="3" max="3" width="23" customWidth="1"/>
    <col min="4" max="4" width="31.36328125" customWidth="1"/>
    <col min="5" max="5" width="10.36328125" customWidth="1"/>
    <col min="6" max="6" width="10.90625" customWidth="1"/>
    <col min="7" max="7" width="9.6328125" customWidth="1"/>
    <col min="8" max="8" width="15.90625" bestFit="1" customWidth="1"/>
    <col min="9" max="9" width="13.90625" bestFit="1" customWidth="1"/>
    <col min="10" max="10" width="15.453125" customWidth="1"/>
    <col min="11" max="11" width="17.90625" customWidth="1"/>
    <col min="12" max="12" width="2.453125" customWidth="1"/>
    <col min="13" max="13" width="17.54296875" bestFit="1" customWidth="1"/>
    <col min="14" max="14" width="10.54296875" customWidth="1"/>
    <col min="15" max="15" width="13.453125" customWidth="1"/>
    <col min="16" max="26" width="10.54296875" customWidth="1"/>
  </cols>
  <sheetData>
    <row r="1" spans="1:26" ht="14.5" x14ac:dyDescent="0.25">
      <c r="A1" s="51"/>
      <c r="B1" s="52"/>
      <c r="C1" s="53"/>
      <c r="D1" s="60" t="s">
        <v>0</v>
      </c>
      <c r="E1" s="52"/>
      <c r="F1" s="52"/>
      <c r="G1" s="52"/>
      <c r="H1" s="52"/>
      <c r="I1" s="53"/>
      <c r="J1" s="61" t="s">
        <v>1</v>
      </c>
      <c r="K1" s="62"/>
      <c r="L1" s="6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x14ac:dyDescent="0.25">
      <c r="A2" s="54"/>
      <c r="B2" s="55"/>
      <c r="C2" s="56"/>
      <c r="D2" s="54"/>
      <c r="E2" s="55"/>
      <c r="F2" s="55"/>
      <c r="G2" s="55"/>
      <c r="H2" s="55"/>
      <c r="I2" s="56"/>
      <c r="J2" s="61" t="s">
        <v>2</v>
      </c>
      <c r="K2" s="62"/>
      <c r="L2" s="6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25">
      <c r="A3" s="54"/>
      <c r="B3" s="55"/>
      <c r="C3" s="56"/>
      <c r="D3" s="54"/>
      <c r="E3" s="55"/>
      <c r="F3" s="55"/>
      <c r="G3" s="55"/>
      <c r="H3" s="55"/>
      <c r="I3" s="56"/>
      <c r="J3" s="61" t="s">
        <v>3</v>
      </c>
      <c r="K3" s="62"/>
      <c r="L3" s="6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5" x14ac:dyDescent="0.25">
      <c r="A4" s="57"/>
      <c r="B4" s="58"/>
      <c r="C4" s="59"/>
      <c r="D4" s="57"/>
      <c r="E4" s="58"/>
      <c r="F4" s="58"/>
      <c r="G4" s="58"/>
      <c r="H4" s="58"/>
      <c r="I4" s="59"/>
      <c r="J4" s="61" t="s">
        <v>4</v>
      </c>
      <c r="K4" s="62"/>
      <c r="L4" s="6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25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5" x14ac:dyDescent="0.25">
      <c r="A8" s="64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25">
      <c r="A9" s="65" t="s">
        <v>6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5" x14ac:dyDescent="0.25">
      <c r="A10" s="66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5" x14ac:dyDescent="0.25">
      <c r="A11" s="17"/>
      <c r="B11" s="11"/>
      <c r="C11" s="2"/>
      <c r="D11" s="2"/>
      <c r="E11" s="2"/>
      <c r="F11" s="19"/>
      <c r="G11" s="2"/>
      <c r="H11" s="18"/>
      <c r="I11" s="30"/>
      <c r="K11" s="2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4.5" x14ac:dyDescent="0.25">
      <c r="A12" s="45" t="s">
        <v>7</v>
      </c>
      <c r="B12" s="45" t="s">
        <v>8</v>
      </c>
      <c r="C12" s="45" t="s">
        <v>9</v>
      </c>
      <c r="D12" s="45" t="s">
        <v>10</v>
      </c>
      <c r="E12" s="6" t="s">
        <v>11</v>
      </c>
      <c r="F12" s="7" t="s">
        <v>12</v>
      </c>
      <c r="G12" s="8" t="s">
        <v>13</v>
      </c>
      <c r="H12" s="9" t="s">
        <v>14</v>
      </c>
      <c r="I12" s="9" t="s">
        <v>15</v>
      </c>
      <c r="J12" s="9" t="s">
        <v>16</v>
      </c>
      <c r="K12" s="9" t="s">
        <v>17</v>
      </c>
      <c r="L12" s="1"/>
      <c r="M12" s="1"/>
      <c r="N12" s="1"/>
      <c r="O12" s="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43.5" x14ac:dyDescent="0.25">
      <c r="A13" s="48"/>
      <c r="B13" s="48"/>
      <c r="C13" s="48"/>
      <c r="D13" s="48"/>
      <c r="E13" s="49" t="s">
        <v>18</v>
      </c>
      <c r="F13" s="45" t="s">
        <v>19</v>
      </c>
      <c r="G13" s="45" t="s">
        <v>20</v>
      </c>
      <c r="H13" s="10" t="s">
        <v>21</v>
      </c>
      <c r="I13" s="10" t="s">
        <v>22</v>
      </c>
      <c r="J13" s="10" t="s">
        <v>23</v>
      </c>
      <c r="K13" s="10" t="s">
        <v>24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4.5" x14ac:dyDescent="0.25">
      <c r="A14" s="46"/>
      <c r="B14" s="46"/>
      <c r="C14" s="46"/>
      <c r="D14" s="46"/>
      <c r="E14" s="50"/>
      <c r="F14" s="46"/>
      <c r="G14" s="46"/>
      <c r="H14" s="12" t="s">
        <v>25</v>
      </c>
      <c r="I14" s="12" t="s">
        <v>26</v>
      </c>
      <c r="J14" s="12" t="s">
        <v>27</v>
      </c>
      <c r="K14" s="12" t="s">
        <v>28</v>
      </c>
      <c r="L14" s="11"/>
      <c r="M14" s="32"/>
      <c r="N14" s="11"/>
      <c r="O14" s="32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58" x14ac:dyDescent="0.25">
      <c r="A15" s="13">
        <v>1</v>
      </c>
      <c r="B15" s="14" t="s">
        <v>40</v>
      </c>
      <c r="C15" s="31" t="s">
        <v>41</v>
      </c>
      <c r="D15" s="14" t="s">
        <v>42</v>
      </c>
      <c r="E15" s="14">
        <v>8</v>
      </c>
      <c r="F15" s="44"/>
      <c r="G15" s="16">
        <v>0.19</v>
      </c>
      <c r="H15" s="15">
        <f>E15*F15</f>
        <v>0</v>
      </c>
      <c r="I15" s="15">
        <f>F15*G15*10%</f>
        <v>0</v>
      </c>
      <c r="J15" s="15">
        <f>F15+I15</f>
        <v>0</v>
      </c>
      <c r="K15" s="15">
        <f>ROUND(J15*E15,)</f>
        <v>0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72.5" x14ac:dyDescent="0.25">
      <c r="A16" s="13">
        <v>2</v>
      </c>
      <c r="B16" s="14" t="s">
        <v>43</v>
      </c>
      <c r="C16" s="31" t="s">
        <v>46</v>
      </c>
      <c r="D16" s="14" t="s">
        <v>42</v>
      </c>
      <c r="E16" s="14">
        <v>1</v>
      </c>
      <c r="F16" s="44"/>
      <c r="G16" s="16">
        <v>0.19</v>
      </c>
      <c r="H16" s="15">
        <f t="shared" ref="H16:H25" si="0">E16*F16</f>
        <v>0</v>
      </c>
      <c r="I16" s="15">
        <f t="shared" ref="I16:I25" si="1">F16*G16*10%</f>
        <v>0</v>
      </c>
      <c r="J16" s="15">
        <f t="shared" ref="J16:J25" si="2">F16+I16</f>
        <v>0</v>
      </c>
      <c r="K16" s="15">
        <f t="shared" ref="K16:K24" si="3">ROUND(J16*E16,)</f>
        <v>0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58" x14ac:dyDescent="0.25">
      <c r="A17" s="13">
        <v>3</v>
      </c>
      <c r="B17" s="14" t="s">
        <v>44</v>
      </c>
      <c r="C17" s="31" t="s">
        <v>47</v>
      </c>
      <c r="D17" s="14" t="s">
        <v>42</v>
      </c>
      <c r="E17" s="14">
        <v>1</v>
      </c>
      <c r="F17" s="44"/>
      <c r="G17" s="16">
        <v>0.19</v>
      </c>
      <c r="H17" s="15">
        <f t="shared" si="0"/>
        <v>0</v>
      </c>
      <c r="I17" s="15">
        <f t="shared" si="1"/>
        <v>0</v>
      </c>
      <c r="J17" s="15">
        <f t="shared" si="2"/>
        <v>0</v>
      </c>
      <c r="K17" s="15">
        <f t="shared" si="3"/>
        <v>0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87" x14ac:dyDescent="0.25">
      <c r="A18" s="13">
        <v>4</v>
      </c>
      <c r="B18" s="14" t="s">
        <v>48</v>
      </c>
      <c r="C18" s="31" t="s">
        <v>49</v>
      </c>
      <c r="D18" s="14" t="s">
        <v>42</v>
      </c>
      <c r="E18" s="14">
        <v>3</v>
      </c>
      <c r="F18" s="44"/>
      <c r="G18" s="16">
        <v>0.19</v>
      </c>
      <c r="H18" s="15">
        <f t="shared" si="0"/>
        <v>0</v>
      </c>
      <c r="I18" s="15">
        <f t="shared" si="1"/>
        <v>0</v>
      </c>
      <c r="J18" s="15">
        <f t="shared" si="2"/>
        <v>0</v>
      </c>
      <c r="K18" s="15">
        <f t="shared" si="3"/>
        <v>0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72.5" x14ac:dyDescent="0.25">
      <c r="A19" s="13">
        <v>5</v>
      </c>
      <c r="B19" s="14" t="s">
        <v>45</v>
      </c>
      <c r="C19" s="31" t="s">
        <v>50</v>
      </c>
      <c r="D19" s="14" t="s">
        <v>42</v>
      </c>
      <c r="E19" s="14">
        <v>1</v>
      </c>
      <c r="F19" s="44"/>
      <c r="G19" s="16">
        <v>0.19</v>
      </c>
      <c r="H19" s="15">
        <f t="shared" si="0"/>
        <v>0</v>
      </c>
      <c r="I19" s="15">
        <f t="shared" si="1"/>
        <v>0</v>
      </c>
      <c r="J19" s="15">
        <f t="shared" si="2"/>
        <v>0</v>
      </c>
      <c r="K19" s="15">
        <f t="shared" si="3"/>
        <v>0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72.5" x14ac:dyDescent="0.25">
      <c r="A20" s="13">
        <v>6</v>
      </c>
      <c r="B20" s="14" t="s">
        <v>44</v>
      </c>
      <c r="C20" s="31" t="s">
        <v>51</v>
      </c>
      <c r="D20" s="14" t="s">
        <v>42</v>
      </c>
      <c r="E20" s="14">
        <v>1</v>
      </c>
      <c r="F20" s="44"/>
      <c r="G20" s="16">
        <v>0.19</v>
      </c>
      <c r="H20" s="15">
        <f t="shared" si="0"/>
        <v>0</v>
      </c>
      <c r="I20" s="15">
        <f t="shared" si="1"/>
        <v>0</v>
      </c>
      <c r="J20" s="15">
        <f t="shared" si="2"/>
        <v>0</v>
      </c>
      <c r="K20" s="15">
        <f t="shared" si="3"/>
        <v>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58" x14ac:dyDescent="0.25">
      <c r="A21" s="13">
        <v>7</v>
      </c>
      <c r="B21" s="14" t="s">
        <v>44</v>
      </c>
      <c r="C21" s="31" t="s">
        <v>52</v>
      </c>
      <c r="D21" s="14" t="s">
        <v>42</v>
      </c>
      <c r="E21" s="14">
        <v>1</v>
      </c>
      <c r="F21" s="44"/>
      <c r="G21" s="16">
        <v>0.19</v>
      </c>
      <c r="H21" s="15">
        <f t="shared" si="0"/>
        <v>0</v>
      </c>
      <c r="I21" s="15">
        <f t="shared" si="1"/>
        <v>0</v>
      </c>
      <c r="J21" s="15">
        <f t="shared" si="2"/>
        <v>0</v>
      </c>
      <c r="K21" s="15">
        <f t="shared" si="3"/>
        <v>0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58" x14ac:dyDescent="0.25">
      <c r="A22" s="13">
        <v>8</v>
      </c>
      <c r="B22" s="14" t="s">
        <v>56</v>
      </c>
      <c r="C22" s="31" t="s">
        <v>55</v>
      </c>
      <c r="D22" s="38" t="s">
        <v>54</v>
      </c>
      <c r="E22" s="14">
        <v>1</v>
      </c>
      <c r="F22" s="44"/>
      <c r="G22" s="16">
        <v>0.19</v>
      </c>
      <c r="H22" s="15">
        <f t="shared" si="0"/>
        <v>0</v>
      </c>
      <c r="I22" s="15">
        <f t="shared" si="1"/>
        <v>0</v>
      </c>
      <c r="J22" s="15">
        <f t="shared" si="2"/>
        <v>0</v>
      </c>
      <c r="K22" s="15">
        <f t="shared" si="3"/>
        <v>0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72.5" x14ac:dyDescent="0.25">
      <c r="A23" s="13">
        <v>9</v>
      </c>
      <c r="B23" s="38" t="s">
        <v>59</v>
      </c>
      <c r="C23" s="36" t="s">
        <v>57</v>
      </c>
      <c r="D23" s="37" t="s">
        <v>58</v>
      </c>
      <c r="E23" s="14">
        <v>2</v>
      </c>
      <c r="F23" s="44"/>
      <c r="G23" s="16">
        <v>0.19</v>
      </c>
      <c r="H23" s="15">
        <f t="shared" si="0"/>
        <v>0</v>
      </c>
      <c r="I23" s="15">
        <f t="shared" si="1"/>
        <v>0</v>
      </c>
      <c r="J23" s="15">
        <f t="shared" si="2"/>
        <v>0</v>
      </c>
      <c r="K23" s="15">
        <f t="shared" si="3"/>
        <v>0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58" x14ac:dyDescent="0.25">
      <c r="A24" s="13">
        <v>10</v>
      </c>
      <c r="B24" s="38" t="s">
        <v>60</v>
      </c>
      <c r="C24" s="36" t="s">
        <v>61</v>
      </c>
      <c r="D24" s="14" t="s">
        <v>42</v>
      </c>
      <c r="E24" s="14">
        <v>1</v>
      </c>
      <c r="F24" s="44"/>
      <c r="G24" s="16">
        <v>0.19</v>
      </c>
      <c r="H24" s="15">
        <f t="shared" si="0"/>
        <v>0</v>
      </c>
      <c r="I24" s="15">
        <f t="shared" si="1"/>
        <v>0</v>
      </c>
      <c r="J24" s="15">
        <f t="shared" si="2"/>
        <v>0</v>
      </c>
      <c r="K24" s="15">
        <f t="shared" si="3"/>
        <v>0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58" x14ac:dyDescent="0.25">
      <c r="A25" s="13">
        <v>11</v>
      </c>
      <c r="B25" s="38" t="s">
        <v>62</v>
      </c>
      <c r="C25" s="31" t="s">
        <v>41</v>
      </c>
      <c r="D25" s="38" t="s">
        <v>53</v>
      </c>
      <c r="E25" s="14">
        <v>2</v>
      </c>
      <c r="F25" s="44"/>
      <c r="G25" s="16">
        <v>0.19</v>
      </c>
      <c r="H25" s="34">
        <f t="shared" si="0"/>
        <v>0</v>
      </c>
      <c r="I25" s="34">
        <f t="shared" si="1"/>
        <v>0</v>
      </c>
      <c r="J25" s="34">
        <f t="shared" si="2"/>
        <v>0</v>
      </c>
      <c r="K25" s="34">
        <f>ROUND(J25*E25,)</f>
        <v>0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4.5" x14ac:dyDescent="0.25">
      <c r="A26" s="17"/>
      <c r="B26" s="11"/>
      <c r="C26" s="2"/>
      <c r="D26" s="2"/>
      <c r="E26" s="33"/>
      <c r="F26" s="39"/>
      <c r="G26" s="33"/>
      <c r="H26" s="40">
        <f>SUM(H15:H25)</f>
        <v>0</v>
      </c>
      <c r="I26" s="40">
        <f t="shared" ref="I26" si="4">SUM(I15:I25)</f>
        <v>0</v>
      </c>
      <c r="J26" s="40">
        <f t="shared" ref="J26" si="5">SUM(J15:J25)</f>
        <v>0</v>
      </c>
      <c r="K26" s="41">
        <f>SUM(K15:K25)</f>
        <v>0</v>
      </c>
      <c r="L26" s="18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4.5" x14ac:dyDescent="0.25">
      <c r="A27" s="17"/>
      <c r="B27" s="11"/>
      <c r="C27" s="2"/>
      <c r="D27" s="2"/>
      <c r="E27" s="47" t="s">
        <v>63</v>
      </c>
      <c r="F27" s="47"/>
      <c r="G27" s="47"/>
      <c r="H27" s="47"/>
      <c r="I27" s="47"/>
      <c r="J27" s="47"/>
      <c r="K27" s="42">
        <f>ROUND(K26/30*(14),)</f>
        <v>0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4.5" x14ac:dyDescent="0.25">
      <c r="A28" s="17"/>
      <c r="B28" s="11"/>
      <c r="C28" s="2"/>
      <c r="D28" s="2"/>
      <c r="E28" s="2"/>
      <c r="F28" s="19"/>
      <c r="G28" s="2"/>
      <c r="H28" s="18"/>
      <c r="I28" s="30"/>
      <c r="K28" s="20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4.5" x14ac:dyDescent="0.25">
      <c r="A29" s="45" t="s">
        <v>7</v>
      </c>
      <c r="B29" s="45" t="s">
        <v>8</v>
      </c>
      <c r="C29" s="45" t="s">
        <v>9</v>
      </c>
      <c r="D29" s="45" t="s">
        <v>10</v>
      </c>
      <c r="E29" s="6" t="s">
        <v>11</v>
      </c>
      <c r="F29" s="7" t="s">
        <v>12</v>
      </c>
      <c r="G29" s="8" t="s">
        <v>13</v>
      </c>
      <c r="H29" s="9" t="s">
        <v>14</v>
      </c>
      <c r="I29" s="9" t="s">
        <v>15</v>
      </c>
      <c r="J29" s="9" t="s">
        <v>16</v>
      </c>
      <c r="K29" s="9" t="s">
        <v>17</v>
      </c>
      <c r="L29" s="1"/>
      <c r="M29" s="1"/>
      <c r="N29" s="1"/>
      <c r="O29" s="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43.5" x14ac:dyDescent="0.25">
      <c r="A30" s="48"/>
      <c r="B30" s="48"/>
      <c r="C30" s="48"/>
      <c r="D30" s="48"/>
      <c r="E30" s="49" t="s">
        <v>18</v>
      </c>
      <c r="F30" s="45" t="s">
        <v>19</v>
      </c>
      <c r="G30" s="45" t="s">
        <v>20</v>
      </c>
      <c r="H30" s="10" t="s">
        <v>21</v>
      </c>
      <c r="I30" s="10" t="s">
        <v>22</v>
      </c>
      <c r="J30" s="10" t="s">
        <v>23</v>
      </c>
      <c r="K30" s="10" t="s">
        <v>24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4.5" x14ac:dyDescent="0.25">
      <c r="A31" s="46"/>
      <c r="B31" s="46"/>
      <c r="C31" s="46"/>
      <c r="D31" s="46"/>
      <c r="E31" s="50"/>
      <c r="F31" s="46"/>
      <c r="G31" s="46"/>
      <c r="H31" s="12" t="s">
        <v>25</v>
      </c>
      <c r="I31" s="12" t="s">
        <v>26</v>
      </c>
      <c r="J31" s="12" t="s">
        <v>27</v>
      </c>
      <c r="K31" s="12" t="s">
        <v>28</v>
      </c>
      <c r="L31" s="11"/>
      <c r="M31" s="32"/>
      <c r="N31" s="11"/>
      <c r="O31" s="32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58" x14ac:dyDescent="0.25">
      <c r="A32" s="13">
        <v>1</v>
      </c>
      <c r="B32" s="14" t="s">
        <v>40</v>
      </c>
      <c r="C32" s="31" t="s">
        <v>41</v>
      </c>
      <c r="D32" s="14" t="s">
        <v>42</v>
      </c>
      <c r="E32" s="14">
        <v>8</v>
      </c>
      <c r="F32" s="44"/>
      <c r="G32" s="16">
        <v>0.19</v>
      </c>
      <c r="H32" s="15">
        <f>E32*F32</f>
        <v>0</v>
      </c>
      <c r="I32" s="15">
        <f>F32*G32*10%</f>
        <v>0</v>
      </c>
      <c r="J32" s="15">
        <f>F32+I32</f>
        <v>0</v>
      </c>
      <c r="K32" s="15">
        <f>ROUND(J32*E32,)</f>
        <v>0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72.5" x14ac:dyDescent="0.25">
      <c r="A33" s="13">
        <v>2</v>
      </c>
      <c r="B33" s="14" t="s">
        <v>43</v>
      </c>
      <c r="C33" s="31" t="s">
        <v>46</v>
      </c>
      <c r="D33" s="14" t="s">
        <v>42</v>
      </c>
      <c r="E33" s="14">
        <v>1</v>
      </c>
      <c r="F33" s="44"/>
      <c r="G33" s="16">
        <v>0.19</v>
      </c>
      <c r="H33" s="15">
        <f t="shared" ref="H33:H42" si="6">E33*F33</f>
        <v>0</v>
      </c>
      <c r="I33" s="15">
        <f t="shared" ref="I33:I42" si="7">F33*G33*10%</f>
        <v>0</v>
      </c>
      <c r="J33" s="15">
        <f t="shared" ref="J33:J42" si="8">F33+I33</f>
        <v>0</v>
      </c>
      <c r="K33" s="15">
        <f t="shared" ref="K33:K41" si="9">ROUND(J33*E33,)</f>
        <v>0</v>
      </c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58" x14ac:dyDescent="0.25">
      <c r="A34" s="13">
        <v>3</v>
      </c>
      <c r="B34" s="14" t="s">
        <v>44</v>
      </c>
      <c r="C34" s="31" t="s">
        <v>47</v>
      </c>
      <c r="D34" s="14" t="s">
        <v>42</v>
      </c>
      <c r="E34" s="14">
        <v>1</v>
      </c>
      <c r="F34" s="44"/>
      <c r="G34" s="16">
        <v>0.19</v>
      </c>
      <c r="H34" s="15">
        <f t="shared" si="6"/>
        <v>0</v>
      </c>
      <c r="I34" s="15">
        <f t="shared" si="7"/>
        <v>0</v>
      </c>
      <c r="J34" s="15">
        <f t="shared" si="8"/>
        <v>0</v>
      </c>
      <c r="K34" s="15">
        <f t="shared" si="9"/>
        <v>0</v>
      </c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87" x14ac:dyDescent="0.25">
      <c r="A35" s="13">
        <v>4</v>
      </c>
      <c r="B35" s="14" t="s">
        <v>48</v>
      </c>
      <c r="C35" s="31" t="s">
        <v>49</v>
      </c>
      <c r="D35" s="14" t="s">
        <v>42</v>
      </c>
      <c r="E35" s="14">
        <v>3</v>
      </c>
      <c r="F35" s="44"/>
      <c r="G35" s="16">
        <v>0.19</v>
      </c>
      <c r="H35" s="15">
        <f t="shared" si="6"/>
        <v>0</v>
      </c>
      <c r="I35" s="15">
        <f t="shared" si="7"/>
        <v>0</v>
      </c>
      <c r="J35" s="15">
        <f t="shared" si="8"/>
        <v>0</v>
      </c>
      <c r="K35" s="15">
        <f t="shared" si="9"/>
        <v>0</v>
      </c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72.5" x14ac:dyDescent="0.25">
      <c r="A36" s="13">
        <v>5</v>
      </c>
      <c r="B36" s="14" t="s">
        <v>45</v>
      </c>
      <c r="C36" s="31" t="s">
        <v>50</v>
      </c>
      <c r="D36" s="14" t="s">
        <v>42</v>
      </c>
      <c r="E36" s="14">
        <v>1</v>
      </c>
      <c r="F36" s="44"/>
      <c r="G36" s="16">
        <v>0.19</v>
      </c>
      <c r="H36" s="15">
        <f t="shared" si="6"/>
        <v>0</v>
      </c>
      <c r="I36" s="15">
        <f t="shared" si="7"/>
        <v>0</v>
      </c>
      <c r="J36" s="15">
        <f t="shared" si="8"/>
        <v>0</v>
      </c>
      <c r="K36" s="15">
        <f t="shared" si="9"/>
        <v>0</v>
      </c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72.5" x14ac:dyDescent="0.25">
      <c r="A37" s="13">
        <v>6</v>
      </c>
      <c r="B37" s="14" t="s">
        <v>44</v>
      </c>
      <c r="C37" s="31" t="s">
        <v>51</v>
      </c>
      <c r="D37" s="14" t="s">
        <v>42</v>
      </c>
      <c r="E37" s="14">
        <v>1</v>
      </c>
      <c r="F37" s="44"/>
      <c r="G37" s="16">
        <v>0.19</v>
      </c>
      <c r="H37" s="15">
        <f t="shared" si="6"/>
        <v>0</v>
      </c>
      <c r="I37" s="15">
        <f t="shared" si="7"/>
        <v>0</v>
      </c>
      <c r="J37" s="15">
        <f t="shared" si="8"/>
        <v>0</v>
      </c>
      <c r="K37" s="15">
        <f t="shared" si="9"/>
        <v>0</v>
      </c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58" x14ac:dyDescent="0.25">
      <c r="A38" s="13">
        <v>7</v>
      </c>
      <c r="B38" s="14" t="s">
        <v>44</v>
      </c>
      <c r="C38" s="31" t="s">
        <v>52</v>
      </c>
      <c r="D38" s="14" t="s">
        <v>42</v>
      </c>
      <c r="E38" s="14">
        <v>1</v>
      </c>
      <c r="F38" s="44"/>
      <c r="G38" s="16">
        <v>0.19</v>
      </c>
      <c r="H38" s="15">
        <f t="shared" si="6"/>
        <v>0</v>
      </c>
      <c r="I38" s="15">
        <f t="shared" si="7"/>
        <v>0</v>
      </c>
      <c r="J38" s="15">
        <f t="shared" si="8"/>
        <v>0</v>
      </c>
      <c r="K38" s="15">
        <f t="shared" si="9"/>
        <v>0</v>
      </c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58" x14ac:dyDescent="0.25">
      <c r="A39" s="13">
        <v>8</v>
      </c>
      <c r="B39" s="14" t="s">
        <v>56</v>
      </c>
      <c r="C39" s="31" t="s">
        <v>55</v>
      </c>
      <c r="D39" s="38" t="s">
        <v>54</v>
      </c>
      <c r="E39" s="14">
        <v>1</v>
      </c>
      <c r="F39" s="44"/>
      <c r="G39" s="16">
        <v>0.19</v>
      </c>
      <c r="H39" s="15">
        <f t="shared" si="6"/>
        <v>0</v>
      </c>
      <c r="I39" s="15">
        <f t="shared" si="7"/>
        <v>0</v>
      </c>
      <c r="J39" s="15">
        <f t="shared" si="8"/>
        <v>0</v>
      </c>
      <c r="K39" s="15">
        <f t="shared" si="9"/>
        <v>0</v>
      </c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72.5" x14ac:dyDescent="0.25">
      <c r="A40" s="13">
        <v>9</v>
      </c>
      <c r="B40" s="38" t="s">
        <v>59</v>
      </c>
      <c r="C40" s="36" t="s">
        <v>57</v>
      </c>
      <c r="D40" s="37" t="s">
        <v>58</v>
      </c>
      <c r="E40" s="14">
        <v>2</v>
      </c>
      <c r="F40" s="44"/>
      <c r="G40" s="16">
        <v>0.19</v>
      </c>
      <c r="H40" s="15">
        <f t="shared" si="6"/>
        <v>0</v>
      </c>
      <c r="I40" s="15">
        <f t="shared" si="7"/>
        <v>0</v>
      </c>
      <c r="J40" s="15">
        <f t="shared" si="8"/>
        <v>0</v>
      </c>
      <c r="K40" s="15">
        <f t="shared" si="9"/>
        <v>0</v>
      </c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58" x14ac:dyDescent="0.25">
      <c r="A41" s="13">
        <v>10</v>
      </c>
      <c r="B41" s="38" t="s">
        <v>60</v>
      </c>
      <c r="C41" s="36" t="s">
        <v>61</v>
      </c>
      <c r="D41" s="14" t="s">
        <v>42</v>
      </c>
      <c r="E41" s="14">
        <v>1</v>
      </c>
      <c r="F41" s="44"/>
      <c r="G41" s="16">
        <v>0.19</v>
      </c>
      <c r="H41" s="15">
        <f t="shared" si="6"/>
        <v>0</v>
      </c>
      <c r="I41" s="15">
        <f t="shared" si="7"/>
        <v>0</v>
      </c>
      <c r="J41" s="15">
        <f t="shared" si="8"/>
        <v>0</v>
      </c>
      <c r="K41" s="15">
        <f t="shared" si="9"/>
        <v>0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58" x14ac:dyDescent="0.25">
      <c r="A42" s="13">
        <v>11</v>
      </c>
      <c r="B42" s="38" t="s">
        <v>62</v>
      </c>
      <c r="C42" s="31" t="s">
        <v>41</v>
      </c>
      <c r="D42" s="38" t="s">
        <v>53</v>
      </c>
      <c r="E42" s="14">
        <v>2</v>
      </c>
      <c r="F42" s="44"/>
      <c r="G42" s="16">
        <v>0.19</v>
      </c>
      <c r="H42" s="34">
        <f t="shared" si="6"/>
        <v>0</v>
      </c>
      <c r="I42" s="34">
        <f t="shared" si="7"/>
        <v>0</v>
      </c>
      <c r="J42" s="34">
        <f t="shared" si="8"/>
        <v>0</v>
      </c>
      <c r="K42" s="34">
        <f>ROUND(J42*E42,)</f>
        <v>0</v>
      </c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4.5" x14ac:dyDescent="0.25">
      <c r="A43" s="17"/>
      <c r="B43" s="11"/>
      <c r="C43" s="2"/>
      <c r="D43" s="2"/>
      <c r="E43" s="33"/>
      <c r="F43" s="39"/>
      <c r="G43" s="33"/>
      <c r="H43" s="40">
        <f>SUM(H32:H42)</f>
        <v>0</v>
      </c>
      <c r="I43" s="40">
        <f t="shared" ref="I43" si="10">SUM(I32:I42)</f>
        <v>0</v>
      </c>
      <c r="J43" s="40">
        <f t="shared" ref="J43" si="11">SUM(J32:J42)</f>
        <v>0</v>
      </c>
      <c r="K43" s="41">
        <f>SUM(K32:K42)</f>
        <v>0</v>
      </c>
      <c r="L43" s="18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4.5" x14ac:dyDescent="0.25">
      <c r="A44" s="17"/>
      <c r="B44" s="11"/>
      <c r="C44" s="2"/>
      <c r="D44" s="2"/>
      <c r="E44" s="47" t="s">
        <v>64</v>
      </c>
      <c r="F44" s="47"/>
      <c r="G44" s="47"/>
      <c r="H44" s="47"/>
      <c r="I44" s="47"/>
      <c r="J44" s="47"/>
      <c r="K44" s="42">
        <f>ROUND(K43/30*(16+150),)</f>
        <v>0</v>
      </c>
      <c r="L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4.4" customHeight="1" x14ac:dyDescent="0.25">
      <c r="A45" s="17"/>
      <c r="B45" s="11"/>
      <c r="C45" s="2"/>
      <c r="D45" s="2"/>
      <c r="E45" s="2"/>
      <c r="F45" s="19"/>
      <c r="G45" s="2"/>
      <c r="H45" s="18"/>
      <c r="I45" s="30"/>
      <c r="K45" s="20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43.25" customHeight="1" x14ac:dyDescent="0.25">
      <c r="A46" s="45" t="s">
        <v>7</v>
      </c>
      <c r="B46" s="45" t="s">
        <v>8</v>
      </c>
      <c r="C46" s="45" t="s">
        <v>9</v>
      </c>
      <c r="D46" s="45" t="s">
        <v>10</v>
      </c>
      <c r="E46" s="6" t="s">
        <v>11</v>
      </c>
      <c r="F46" s="7" t="s">
        <v>12</v>
      </c>
      <c r="G46" s="8" t="s">
        <v>13</v>
      </c>
      <c r="H46" s="9" t="s">
        <v>14</v>
      </c>
      <c r="I46" s="9" t="s">
        <v>15</v>
      </c>
      <c r="J46" s="9" t="s">
        <v>16</v>
      </c>
      <c r="K46" s="9" t="s">
        <v>17</v>
      </c>
      <c r="L46" s="1"/>
      <c r="M46" s="1"/>
      <c r="N46" s="1"/>
      <c r="O46" s="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43.5" x14ac:dyDescent="0.25">
      <c r="A47" s="48"/>
      <c r="B47" s="48"/>
      <c r="C47" s="48"/>
      <c r="D47" s="48"/>
      <c r="E47" s="49" t="s">
        <v>18</v>
      </c>
      <c r="F47" s="45" t="s">
        <v>19</v>
      </c>
      <c r="G47" s="45" t="s">
        <v>20</v>
      </c>
      <c r="H47" s="10" t="s">
        <v>21</v>
      </c>
      <c r="I47" s="10" t="s">
        <v>22</v>
      </c>
      <c r="J47" s="10" t="s">
        <v>23</v>
      </c>
      <c r="K47" s="10" t="s">
        <v>24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4.5" x14ac:dyDescent="0.25">
      <c r="A48" s="46"/>
      <c r="B48" s="46"/>
      <c r="C48" s="46"/>
      <c r="D48" s="46"/>
      <c r="E48" s="50"/>
      <c r="F48" s="46"/>
      <c r="G48" s="46"/>
      <c r="H48" s="12" t="s">
        <v>25</v>
      </c>
      <c r="I48" s="12" t="s">
        <v>26</v>
      </c>
      <c r="J48" s="12" t="s">
        <v>27</v>
      </c>
      <c r="K48" s="12" t="s">
        <v>28</v>
      </c>
      <c r="L48" s="11"/>
      <c r="M48" s="32"/>
      <c r="N48" s="11"/>
      <c r="O48" s="32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58" x14ac:dyDescent="0.25">
      <c r="A49" s="13">
        <v>1</v>
      </c>
      <c r="B49" s="14" t="s">
        <v>40</v>
      </c>
      <c r="C49" s="31" t="s">
        <v>41</v>
      </c>
      <c r="D49" s="14" t="s">
        <v>42</v>
      </c>
      <c r="E49" s="14">
        <v>8</v>
      </c>
      <c r="F49" s="44"/>
      <c r="G49" s="16">
        <v>0.19</v>
      </c>
      <c r="H49" s="15">
        <f>E49*F49</f>
        <v>0</v>
      </c>
      <c r="I49" s="15">
        <f>F49*G49*10%</f>
        <v>0</v>
      </c>
      <c r="J49" s="15">
        <f>F49+I49</f>
        <v>0</v>
      </c>
      <c r="K49" s="15">
        <f>ROUND(J49*E49,)</f>
        <v>0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72.5" x14ac:dyDescent="0.25">
      <c r="A50" s="13">
        <v>2</v>
      </c>
      <c r="B50" s="14" t="s">
        <v>43</v>
      </c>
      <c r="C50" s="31" t="s">
        <v>46</v>
      </c>
      <c r="D50" s="14" t="s">
        <v>42</v>
      </c>
      <c r="E50" s="14">
        <v>1</v>
      </c>
      <c r="F50" s="44"/>
      <c r="G50" s="16">
        <v>0.19</v>
      </c>
      <c r="H50" s="15">
        <f t="shared" ref="H50:H59" si="12">E50*F50</f>
        <v>0</v>
      </c>
      <c r="I50" s="15">
        <f t="shared" ref="I50:I59" si="13">F50*G50*10%</f>
        <v>0</v>
      </c>
      <c r="J50" s="15">
        <f t="shared" ref="J50:J59" si="14">F50+I50</f>
        <v>0</v>
      </c>
      <c r="K50" s="15">
        <f t="shared" ref="K50:K58" si="15">ROUND(J50*E50,)</f>
        <v>0</v>
      </c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58" x14ac:dyDescent="0.25">
      <c r="A51" s="13">
        <v>3</v>
      </c>
      <c r="B51" s="14" t="s">
        <v>44</v>
      </c>
      <c r="C51" s="31" t="s">
        <v>47</v>
      </c>
      <c r="D51" s="14" t="s">
        <v>42</v>
      </c>
      <c r="E51" s="14">
        <v>1</v>
      </c>
      <c r="F51" s="44"/>
      <c r="G51" s="16">
        <v>0.19</v>
      </c>
      <c r="H51" s="15">
        <f t="shared" si="12"/>
        <v>0</v>
      </c>
      <c r="I51" s="15">
        <f t="shared" si="13"/>
        <v>0</v>
      </c>
      <c r="J51" s="15">
        <f t="shared" si="14"/>
        <v>0</v>
      </c>
      <c r="K51" s="15">
        <f t="shared" si="15"/>
        <v>0</v>
      </c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87" x14ac:dyDescent="0.25">
      <c r="A52" s="13">
        <v>4</v>
      </c>
      <c r="B52" s="14" t="s">
        <v>48</v>
      </c>
      <c r="C52" s="31" t="s">
        <v>49</v>
      </c>
      <c r="D52" s="14" t="s">
        <v>42</v>
      </c>
      <c r="E52" s="14">
        <v>3</v>
      </c>
      <c r="F52" s="44"/>
      <c r="G52" s="16">
        <v>0.19</v>
      </c>
      <c r="H52" s="15">
        <f t="shared" si="12"/>
        <v>0</v>
      </c>
      <c r="I52" s="15">
        <f t="shared" si="13"/>
        <v>0</v>
      </c>
      <c r="J52" s="15">
        <f t="shared" si="14"/>
        <v>0</v>
      </c>
      <c r="K52" s="15">
        <f t="shared" si="15"/>
        <v>0</v>
      </c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72.5" x14ac:dyDescent="0.25">
      <c r="A53" s="13">
        <v>5</v>
      </c>
      <c r="B53" s="14" t="s">
        <v>45</v>
      </c>
      <c r="C53" s="31" t="s">
        <v>50</v>
      </c>
      <c r="D53" s="14" t="s">
        <v>42</v>
      </c>
      <c r="E53" s="14">
        <v>1</v>
      </c>
      <c r="F53" s="44"/>
      <c r="G53" s="16">
        <v>0.19</v>
      </c>
      <c r="H53" s="15">
        <f t="shared" si="12"/>
        <v>0</v>
      </c>
      <c r="I53" s="15">
        <f t="shared" si="13"/>
        <v>0</v>
      </c>
      <c r="J53" s="15">
        <f t="shared" si="14"/>
        <v>0</v>
      </c>
      <c r="K53" s="15">
        <f t="shared" si="15"/>
        <v>0</v>
      </c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72.5" x14ac:dyDescent="0.25">
      <c r="A54" s="13">
        <v>6</v>
      </c>
      <c r="B54" s="14" t="s">
        <v>44</v>
      </c>
      <c r="C54" s="31" t="s">
        <v>51</v>
      </c>
      <c r="D54" s="14" t="s">
        <v>42</v>
      </c>
      <c r="E54" s="14">
        <v>1</v>
      </c>
      <c r="F54" s="44"/>
      <c r="G54" s="16">
        <v>0.19</v>
      </c>
      <c r="H54" s="15">
        <f t="shared" si="12"/>
        <v>0</v>
      </c>
      <c r="I54" s="15">
        <f t="shared" si="13"/>
        <v>0</v>
      </c>
      <c r="J54" s="15">
        <f t="shared" si="14"/>
        <v>0</v>
      </c>
      <c r="K54" s="15">
        <f t="shared" si="15"/>
        <v>0</v>
      </c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58" x14ac:dyDescent="0.25">
      <c r="A55" s="13">
        <v>7</v>
      </c>
      <c r="B55" s="14" t="s">
        <v>44</v>
      </c>
      <c r="C55" s="31" t="s">
        <v>52</v>
      </c>
      <c r="D55" s="14" t="s">
        <v>42</v>
      </c>
      <c r="E55" s="14">
        <v>1</v>
      </c>
      <c r="F55" s="44"/>
      <c r="G55" s="16">
        <v>0.19</v>
      </c>
      <c r="H55" s="15">
        <f t="shared" si="12"/>
        <v>0</v>
      </c>
      <c r="I55" s="15">
        <f t="shared" si="13"/>
        <v>0</v>
      </c>
      <c r="J55" s="15">
        <f t="shared" si="14"/>
        <v>0</v>
      </c>
      <c r="K55" s="15">
        <f t="shared" si="15"/>
        <v>0</v>
      </c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58" x14ac:dyDescent="0.25">
      <c r="A56" s="13">
        <v>8</v>
      </c>
      <c r="B56" s="14" t="s">
        <v>56</v>
      </c>
      <c r="C56" s="31" t="s">
        <v>55</v>
      </c>
      <c r="D56" s="38" t="s">
        <v>54</v>
      </c>
      <c r="E56" s="14">
        <v>1</v>
      </c>
      <c r="F56" s="44"/>
      <c r="G56" s="16">
        <v>0.19</v>
      </c>
      <c r="H56" s="15">
        <f t="shared" si="12"/>
        <v>0</v>
      </c>
      <c r="I56" s="15">
        <f t="shared" si="13"/>
        <v>0</v>
      </c>
      <c r="J56" s="15">
        <f t="shared" si="14"/>
        <v>0</v>
      </c>
      <c r="K56" s="15">
        <f t="shared" si="15"/>
        <v>0</v>
      </c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72.5" x14ac:dyDescent="0.25">
      <c r="A57" s="13">
        <v>9</v>
      </c>
      <c r="B57" s="38" t="s">
        <v>59</v>
      </c>
      <c r="C57" s="36" t="s">
        <v>57</v>
      </c>
      <c r="D57" s="37" t="s">
        <v>58</v>
      </c>
      <c r="E57" s="14">
        <v>2</v>
      </c>
      <c r="F57" s="44"/>
      <c r="G57" s="16">
        <v>0.19</v>
      </c>
      <c r="H57" s="15">
        <f t="shared" si="12"/>
        <v>0</v>
      </c>
      <c r="I57" s="15">
        <f t="shared" si="13"/>
        <v>0</v>
      </c>
      <c r="J57" s="15">
        <f t="shared" si="14"/>
        <v>0</v>
      </c>
      <c r="K57" s="15">
        <f t="shared" si="15"/>
        <v>0</v>
      </c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58" x14ac:dyDescent="0.25">
      <c r="A58" s="13">
        <v>10</v>
      </c>
      <c r="B58" s="38" t="s">
        <v>60</v>
      </c>
      <c r="C58" s="36" t="s">
        <v>61</v>
      </c>
      <c r="D58" s="14" t="s">
        <v>42</v>
      </c>
      <c r="E58" s="14">
        <v>1</v>
      </c>
      <c r="F58" s="44"/>
      <c r="G58" s="16">
        <v>0.19</v>
      </c>
      <c r="H58" s="15">
        <f t="shared" si="12"/>
        <v>0</v>
      </c>
      <c r="I58" s="15">
        <f t="shared" si="13"/>
        <v>0</v>
      </c>
      <c r="J58" s="15">
        <f t="shared" si="14"/>
        <v>0</v>
      </c>
      <c r="K58" s="15">
        <f t="shared" si="15"/>
        <v>0</v>
      </c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58" x14ac:dyDescent="0.25">
      <c r="A59" s="13">
        <v>11</v>
      </c>
      <c r="B59" s="38" t="s">
        <v>62</v>
      </c>
      <c r="C59" s="31" t="s">
        <v>41</v>
      </c>
      <c r="D59" s="38" t="s">
        <v>53</v>
      </c>
      <c r="E59" s="14">
        <v>2</v>
      </c>
      <c r="F59" s="44"/>
      <c r="G59" s="16">
        <v>0.19</v>
      </c>
      <c r="H59" s="34">
        <f t="shared" si="12"/>
        <v>0</v>
      </c>
      <c r="I59" s="34">
        <f t="shared" si="13"/>
        <v>0</v>
      </c>
      <c r="J59" s="34">
        <f t="shared" si="14"/>
        <v>0</v>
      </c>
      <c r="K59" s="34">
        <f>ROUND(J59*E59,)</f>
        <v>0</v>
      </c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4.4" customHeight="1" x14ac:dyDescent="0.25">
      <c r="A60" s="17"/>
      <c r="B60" s="11"/>
      <c r="C60" s="2"/>
      <c r="D60" s="2"/>
      <c r="E60" s="33"/>
      <c r="F60" s="39"/>
      <c r="G60" s="33"/>
      <c r="H60" s="40">
        <f>SUM(H49:H59)</f>
        <v>0</v>
      </c>
      <c r="I60" s="40">
        <f t="shared" ref="I60" si="16">SUM(I49:I59)</f>
        <v>0</v>
      </c>
      <c r="J60" s="40">
        <f t="shared" ref="J60" si="17">SUM(J49:J59)</f>
        <v>0</v>
      </c>
      <c r="K60" s="41">
        <f>SUM(K49:K59)</f>
        <v>0</v>
      </c>
      <c r="L60" s="18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4.5" x14ac:dyDescent="0.25">
      <c r="A61" s="17"/>
      <c r="B61" s="11"/>
      <c r="C61" s="2"/>
      <c r="D61" s="2"/>
      <c r="E61" s="47" t="s">
        <v>65</v>
      </c>
      <c r="F61" s="47"/>
      <c r="G61" s="47"/>
      <c r="H61" s="47"/>
      <c r="I61" s="47"/>
      <c r="J61" s="47"/>
      <c r="K61" s="42">
        <f>ROUND(K60/30*(90),)</f>
        <v>0</v>
      </c>
      <c r="L61" s="11"/>
      <c r="M61" s="20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4.5" x14ac:dyDescent="0.25">
      <c r="A62" s="17"/>
      <c r="B62" s="11"/>
      <c r="C62" s="2"/>
      <c r="D62" s="2"/>
      <c r="E62" s="2"/>
      <c r="F62" s="19"/>
      <c r="G62" s="2"/>
      <c r="H62" s="18"/>
      <c r="I62" s="30"/>
      <c r="K62" s="20"/>
      <c r="L62" s="11"/>
      <c r="M62" s="32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4.5" x14ac:dyDescent="0.25">
      <c r="A63" s="17"/>
      <c r="B63" s="11"/>
      <c r="C63" s="2"/>
      <c r="D63" s="2"/>
      <c r="E63" s="2"/>
      <c r="F63" s="19"/>
      <c r="G63" s="2"/>
      <c r="H63" s="18"/>
      <c r="I63" s="30"/>
      <c r="K63" s="20"/>
      <c r="L63" s="11"/>
      <c r="M63" s="43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4.5" x14ac:dyDescent="0.25">
      <c r="A64" s="17"/>
      <c r="B64" s="11"/>
      <c r="C64" s="2"/>
      <c r="D64" s="2"/>
      <c r="E64" s="2"/>
      <c r="F64" s="19"/>
      <c r="G64" s="2"/>
      <c r="H64" s="18"/>
      <c r="I64" s="30"/>
      <c r="K64" s="20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3.5" customHeight="1" thickBot="1" x14ac:dyDescent="0.3">
      <c r="A65" s="17"/>
      <c r="B65" s="67" t="s">
        <v>29</v>
      </c>
      <c r="C65" s="55"/>
      <c r="D65" s="35">
        <f>+D67/1.019</f>
        <v>0</v>
      </c>
      <c r="E65" s="17"/>
      <c r="F65" s="19"/>
      <c r="G65" s="2"/>
      <c r="H65" s="18"/>
      <c r="I65" s="18"/>
      <c r="J65" s="18"/>
      <c r="K65" s="18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3.5" customHeight="1" thickBot="1" x14ac:dyDescent="0.3">
      <c r="A66" s="17"/>
      <c r="B66" s="67" t="s">
        <v>30</v>
      </c>
      <c r="C66" s="55"/>
      <c r="D66" s="35">
        <f>+D67-D65</f>
        <v>0</v>
      </c>
      <c r="E66" s="17"/>
      <c r="F66" s="19"/>
      <c r="G66" s="2"/>
      <c r="H66" s="18"/>
      <c r="I66" s="18"/>
      <c r="J66" s="18"/>
      <c r="K66" s="18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3.5" customHeight="1" thickBot="1" x14ac:dyDescent="0.3">
      <c r="A67" s="17"/>
      <c r="B67" s="67" t="s">
        <v>31</v>
      </c>
      <c r="C67" s="55"/>
      <c r="D67" s="35">
        <f>+K27+K44+K61</f>
        <v>0</v>
      </c>
      <c r="E67" s="17"/>
      <c r="F67" s="19"/>
      <c r="G67" s="2"/>
      <c r="H67" s="18"/>
      <c r="I67" s="18"/>
      <c r="J67" s="18"/>
      <c r="K67" s="18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customHeight="1" x14ac:dyDescent="0.25">
      <c r="A68" s="17"/>
      <c r="B68" s="17"/>
      <c r="C68" s="2"/>
      <c r="D68" s="2"/>
      <c r="E68" s="2"/>
      <c r="F68" s="19"/>
      <c r="G68" s="2"/>
      <c r="H68" s="18"/>
      <c r="I68" s="18"/>
      <c r="J68" s="18"/>
      <c r="K68" s="18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customHeight="1" x14ac:dyDescent="0.25">
      <c r="A69" s="17"/>
      <c r="B69" s="17"/>
      <c r="C69" s="2"/>
      <c r="D69" s="2"/>
      <c r="E69" s="2"/>
      <c r="F69" s="19"/>
      <c r="G69" s="2"/>
      <c r="H69" s="18"/>
      <c r="I69" s="18"/>
      <c r="J69" s="18"/>
      <c r="K69" s="18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customHeight="1" x14ac:dyDescent="0.25">
      <c r="A70" s="17"/>
      <c r="B70" s="17"/>
      <c r="C70" s="2"/>
      <c r="D70" s="2"/>
      <c r="E70" s="2"/>
      <c r="F70" s="19"/>
      <c r="G70" s="2"/>
      <c r="H70" s="18"/>
      <c r="I70" s="18"/>
      <c r="J70" s="18"/>
      <c r="K70" s="18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24.75" customHeight="1" x14ac:dyDescent="0.25">
      <c r="A71" s="17"/>
      <c r="B71" s="17"/>
      <c r="C71" s="2"/>
      <c r="D71" s="68"/>
      <c r="E71" s="62"/>
      <c r="F71" s="62"/>
      <c r="G71" s="63"/>
      <c r="H71" s="18"/>
      <c r="I71" s="18"/>
      <c r="J71" s="18"/>
      <c r="K71" s="18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customHeight="1" x14ac:dyDescent="0.25">
      <c r="A72" s="21"/>
      <c r="B72" s="21"/>
      <c r="C72" s="22"/>
      <c r="D72" s="72" t="s">
        <v>32</v>
      </c>
      <c r="E72" s="52"/>
      <c r="F72" s="52"/>
      <c r="G72" s="52"/>
      <c r="H72" s="23"/>
      <c r="I72" s="23"/>
      <c r="J72" s="23"/>
      <c r="K72" s="23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5.75" customHeight="1" x14ac:dyDescent="0.25">
      <c r="A73" s="25"/>
      <c r="B73" s="26"/>
      <c r="C73" s="27"/>
      <c r="D73" s="27"/>
      <c r="E73" s="27"/>
      <c r="F73" s="28"/>
      <c r="G73" s="25"/>
      <c r="H73" s="29"/>
      <c r="I73" s="29"/>
      <c r="J73" s="29"/>
      <c r="K73" s="29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3" t="s">
        <v>33</v>
      </c>
      <c r="B74" s="62"/>
      <c r="C74" s="63"/>
      <c r="D74" s="74" t="s">
        <v>34</v>
      </c>
      <c r="E74" s="62"/>
      <c r="F74" s="62"/>
      <c r="G74" s="63"/>
      <c r="H74" s="74" t="s">
        <v>35</v>
      </c>
      <c r="I74" s="62"/>
      <c r="J74" s="62"/>
      <c r="K74" s="62"/>
      <c r="L74" s="63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69" t="s">
        <v>36</v>
      </c>
      <c r="B75" s="62"/>
      <c r="C75" s="63"/>
      <c r="D75" s="70" t="s">
        <v>36</v>
      </c>
      <c r="E75" s="62"/>
      <c r="F75" s="62"/>
      <c r="G75" s="63"/>
      <c r="H75" s="70" t="s">
        <v>37</v>
      </c>
      <c r="I75" s="62"/>
      <c r="J75" s="62"/>
      <c r="K75" s="62"/>
      <c r="L75" s="63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69" t="s">
        <v>38</v>
      </c>
      <c r="B76" s="62"/>
      <c r="C76" s="63"/>
      <c r="D76" s="70" t="s">
        <v>38</v>
      </c>
      <c r="E76" s="62"/>
      <c r="F76" s="62"/>
      <c r="G76" s="63"/>
      <c r="H76" s="70" t="s">
        <v>38</v>
      </c>
      <c r="I76" s="62"/>
      <c r="J76" s="62"/>
      <c r="K76" s="62"/>
      <c r="L76" s="6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1" t="s">
        <v>39</v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1"/>
      <c r="C78" s="2"/>
      <c r="D78" s="2"/>
      <c r="E78" s="2"/>
      <c r="F78" s="3"/>
      <c r="G78" s="1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1"/>
      <c r="C79" s="2"/>
      <c r="D79" s="2"/>
      <c r="E79" s="2"/>
      <c r="F79" s="3"/>
      <c r="G79" s="1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1"/>
      <c r="C80" s="2"/>
      <c r="D80" s="2"/>
      <c r="E80" s="2"/>
      <c r="F80" s="3"/>
      <c r="G80" s="1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1"/>
      <c r="C81" s="2"/>
      <c r="D81" s="2"/>
      <c r="E81" s="2"/>
      <c r="F81" s="3"/>
      <c r="G81" s="1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1"/>
      <c r="C82" s="2"/>
      <c r="D82" s="2"/>
      <c r="E82" s="2"/>
      <c r="F82" s="3"/>
      <c r="G82" s="1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1"/>
      <c r="C83" s="2"/>
      <c r="D83" s="2"/>
      <c r="E83" s="2"/>
      <c r="F83" s="3"/>
      <c r="G83" s="1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1"/>
      <c r="C84" s="2"/>
      <c r="D84" s="2"/>
      <c r="E84" s="2"/>
      <c r="F84" s="3"/>
      <c r="G84" s="1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1"/>
      <c r="C85" s="2"/>
      <c r="D85" s="2"/>
      <c r="E85" s="2"/>
      <c r="F85" s="3"/>
      <c r="G85" s="1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1"/>
      <c r="C86" s="2"/>
      <c r="D86" s="2"/>
      <c r="E86" s="2"/>
      <c r="F86" s="3"/>
      <c r="G86" s="1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1"/>
      <c r="C87" s="2"/>
      <c r="D87" s="2"/>
      <c r="E87" s="2"/>
      <c r="F87" s="3"/>
      <c r="G87" s="1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1"/>
      <c r="C88" s="2"/>
      <c r="D88" s="2"/>
      <c r="E88" s="2"/>
      <c r="F88" s="3"/>
      <c r="G88" s="1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1"/>
      <c r="C89" s="2"/>
      <c r="D89" s="2"/>
      <c r="E89" s="2"/>
      <c r="F89" s="3"/>
      <c r="G89" s="1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1"/>
      <c r="C90" s="2"/>
      <c r="D90" s="2"/>
      <c r="E90" s="2"/>
      <c r="F90" s="3"/>
      <c r="G90" s="1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1"/>
      <c r="C91" s="2"/>
      <c r="D91" s="2"/>
      <c r="E91" s="2"/>
      <c r="F91" s="3"/>
      <c r="G91" s="1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1"/>
      <c r="C92" s="2"/>
      <c r="D92" s="2"/>
      <c r="E92" s="2"/>
      <c r="F92" s="3"/>
      <c r="G92" s="1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1"/>
      <c r="C93" s="2"/>
      <c r="D93" s="2"/>
      <c r="E93" s="2"/>
      <c r="F93" s="3"/>
      <c r="G93" s="1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1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1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1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1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1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1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1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1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1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1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1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1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1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1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1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1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1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1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1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1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1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1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1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1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1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1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1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1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1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1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1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1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1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1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1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1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1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1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1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1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1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1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1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1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1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1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1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1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1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1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1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1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1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1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1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1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1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1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1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1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1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1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1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1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1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1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1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1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1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1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1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1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1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1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1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1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1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1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1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1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1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1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1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1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1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1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1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1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1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1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1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1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1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1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1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1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1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1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1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1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1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1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1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1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1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1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1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1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1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1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1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1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1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1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1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1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1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1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1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1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1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1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1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1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1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1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1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1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1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1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1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1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1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1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1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1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1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1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1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1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1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1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1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1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1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1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1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1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1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1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1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1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1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1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1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1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1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1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1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1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1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1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1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1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1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1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1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1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1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1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1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1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1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1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1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1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1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1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1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1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1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1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1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1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1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1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1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1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1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1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1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1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1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1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1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1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1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1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1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1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1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1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1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1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1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1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1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1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1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1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1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1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1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1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1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1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1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1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1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1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1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1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1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1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1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1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1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1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1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1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1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1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1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1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1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1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1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1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1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1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1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1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1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1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1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1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1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1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1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1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1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1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1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1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1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1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1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1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1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1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1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1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1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1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1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1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1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1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1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1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1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1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1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1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1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1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1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1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1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1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1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1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1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1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1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1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1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1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1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1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1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1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1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1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1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1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1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1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1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1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1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1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1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1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1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1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1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1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1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1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1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1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1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1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1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1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1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1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1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1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1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1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1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1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1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1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1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1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1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1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1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1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1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1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1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1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1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1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1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1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1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1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1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1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1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1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1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1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1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1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1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1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1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1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1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1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1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1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1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1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1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1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1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1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1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1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1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1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1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1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1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1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1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1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1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1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1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1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1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1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1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1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1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1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1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1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1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1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1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1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1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1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1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1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1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1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1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1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1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1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1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1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1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1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1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1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1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1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1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1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1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1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1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1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1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1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1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1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1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1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1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1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1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1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1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1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1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1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1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1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1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1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1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1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1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1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1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1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1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1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1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1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1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1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1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1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1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1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1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1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1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1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1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1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1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1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1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1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1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1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1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1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1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1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1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1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1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1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1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1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1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1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1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1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1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1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1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1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1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1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1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1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1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1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1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1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1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1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1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1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1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1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1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1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1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1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1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1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1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1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1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1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1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1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1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1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1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1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1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1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1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1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1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1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1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1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1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1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1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1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1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1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1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1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1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1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1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1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1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1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1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1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1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1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1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1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1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1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1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1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1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1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1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1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1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1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1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1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1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1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1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1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1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1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1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1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1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1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1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1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1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1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1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1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1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1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1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1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1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1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1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1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1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1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1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1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1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1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1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1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1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1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1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1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1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1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1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1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1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1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1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1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1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1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1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1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1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1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1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1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1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1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1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1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1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1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1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1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1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1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1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1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1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1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1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1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1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1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1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1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1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1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1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1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1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1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1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1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1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1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1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1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1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1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1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1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1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1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1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1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1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1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1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1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1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1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1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1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1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1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1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1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1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1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1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1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1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1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1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1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1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1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1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1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1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1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1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1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1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1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1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1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1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1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1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1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1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1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1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1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1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1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1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1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1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1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1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1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1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1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1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1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1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1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1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1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1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1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1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1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1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1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1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1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1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1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1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1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1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1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1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1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1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1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1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1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1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1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1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1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1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1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1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1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1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1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1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1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1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1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1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1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1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1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1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1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1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1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1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1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1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1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1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1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1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1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1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1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1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1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1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1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1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1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1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1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1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1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1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1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1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1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1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1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1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1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1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1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1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1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1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1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1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1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1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1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1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1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1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1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1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1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1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1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1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1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1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1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1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1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1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1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1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1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1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1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1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1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1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1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1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1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1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1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1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1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1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1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1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1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1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1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1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1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1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1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1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1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1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1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1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1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1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1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1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1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1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1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1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1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1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1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1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1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1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1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1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1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1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1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1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1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1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1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1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1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1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1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1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1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1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1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1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1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1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1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1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1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1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1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1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1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1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1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1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1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1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1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1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1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1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1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1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1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1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1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1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1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1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1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1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1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1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1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1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1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1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1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1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1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1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1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1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1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1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1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1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1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1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1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1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1"/>
      <c r="C995" s="2"/>
      <c r="D995" s="2"/>
      <c r="E995" s="2"/>
      <c r="F995" s="3"/>
      <c r="G995" s="1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1"/>
      <c r="C996" s="2"/>
      <c r="D996" s="2"/>
      <c r="E996" s="2"/>
      <c r="F996" s="3"/>
      <c r="G996" s="1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1"/>
      <c r="C997" s="2"/>
      <c r="D997" s="2"/>
      <c r="E997" s="2"/>
      <c r="F997" s="3"/>
      <c r="G997" s="1"/>
      <c r="H997" s="4"/>
      <c r="I997" s="4"/>
      <c r="J997" s="4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1"/>
      <c r="C998" s="2"/>
      <c r="D998" s="2"/>
      <c r="E998" s="2"/>
      <c r="F998" s="3"/>
      <c r="G998" s="1"/>
      <c r="H998" s="4"/>
      <c r="I998" s="4"/>
      <c r="J998" s="4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1"/>
      <c r="C999" s="2"/>
      <c r="D999" s="2"/>
      <c r="E999" s="2"/>
      <c r="F999" s="3"/>
      <c r="G999" s="1"/>
      <c r="H999" s="4"/>
      <c r="I999" s="4"/>
      <c r="J999" s="4"/>
      <c r="K999" s="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1"/>
      <c r="C1000" s="2"/>
      <c r="D1000" s="2"/>
      <c r="E1000" s="2"/>
      <c r="F1000" s="3"/>
      <c r="G1000" s="1"/>
      <c r="H1000" s="4"/>
      <c r="I1000" s="4"/>
      <c r="J1000" s="4"/>
      <c r="K1000" s="4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1"/>
      <c r="C1001" s="2"/>
      <c r="D1001" s="2"/>
      <c r="E1001" s="2"/>
      <c r="F1001" s="3"/>
      <c r="G1001" s="1"/>
      <c r="H1001" s="4"/>
      <c r="I1001" s="4"/>
      <c r="J1001" s="4"/>
      <c r="K1001" s="4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1"/>
      <c r="C1002" s="2"/>
      <c r="D1002" s="2"/>
      <c r="E1002" s="2"/>
      <c r="F1002" s="3"/>
      <c r="G1002" s="1"/>
      <c r="H1002" s="4"/>
      <c r="I1002" s="4"/>
      <c r="J1002" s="4"/>
      <c r="K1002" s="4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1"/>
      <c r="C1003" s="2"/>
      <c r="D1003" s="2"/>
      <c r="E1003" s="2"/>
      <c r="F1003" s="3"/>
      <c r="G1003" s="1"/>
      <c r="H1003" s="4"/>
      <c r="I1003" s="4"/>
      <c r="J1003" s="4"/>
      <c r="K1003" s="4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1"/>
      <c r="C1004" s="2"/>
      <c r="D1004" s="2"/>
      <c r="E1004" s="2"/>
      <c r="F1004" s="3"/>
      <c r="G1004" s="1"/>
      <c r="H1004" s="4"/>
      <c r="I1004" s="4"/>
      <c r="J1004" s="4"/>
      <c r="K1004" s="4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1"/>
      <c r="B1005" s="11"/>
      <c r="C1005" s="2"/>
      <c r="D1005" s="2"/>
      <c r="E1005" s="2"/>
      <c r="F1005" s="3"/>
      <c r="G1005" s="1"/>
      <c r="H1005" s="4"/>
      <c r="I1005" s="4"/>
      <c r="J1005" s="4"/>
      <c r="K1005" s="4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1"/>
      <c r="B1006" s="11"/>
      <c r="C1006" s="2"/>
      <c r="D1006" s="2"/>
      <c r="E1006" s="2"/>
      <c r="F1006" s="3"/>
      <c r="G1006" s="1"/>
      <c r="H1006" s="4"/>
      <c r="I1006" s="4"/>
      <c r="J1006" s="4"/>
      <c r="K1006" s="4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1"/>
      <c r="B1007" s="11"/>
      <c r="C1007" s="2"/>
      <c r="D1007" s="2"/>
      <c r="E1007" s="2"/>
      <c r="F1007" s="3"/>
      <c r="G1007" s="1"/>
      <c r="H1007" s="4"/>
      <c r="I1007" s="4"/>
      <c r="J1007" s="4"/>
      <c r="K1007" s="4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1"/>
      <c r="B1008" s="11"/>
      <c r="C1008" s="2"/>
      <c r="D1008" s="2"/>
      <c r="E1008" s="2"/>
      <c r="F1008" s="3"/>
      <c r="G1008" s="1"/>
      <c r="H1008" s="4"/>
      <c r="I1008" s="4"/>
      <c r="J1008" s="4"/>
      <c r="K1008" s="4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1"/>
      <c r="B1009" s="11"/>
      <c r="C1009" s="2"/>
      <c r="D1009" s="2"/>
      <c r="E1009" s="2"/>
      <c r="F1009" s="3"/>
      <c r="G1009" s="1"/>
      <c r="H1009" s="4"/>
      <c r="I1009" s="4"/>
      <c r="J1009" s="4"/>
      <c r="K1009" s="4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1"/>
      <c r="B1010" s="11"/>
      <c r="C1010" s="2"/>
      <c r="D1010" s="2"/>
      <c r="E1010" s="2"/>
      <c r="F1010" s="3"/>
      <c r="G1010" s="1"/>
      <c r="H1010" s="4"/>
      <c r="I1010" s="4"/>
      <c r="J1010" s="4"/>
      <c r="K1010" s="4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1"/>
      <c r="B1011" s="11"/>
      <c r="C1011" s="2"/>
      <c r="D1011" s="2"/>
      <c r="E1011" s="2"/>
      <c r="F1011" s="3"/>
      <c r="G1011" s="1"/>
      <c r="H1011" s="4"/>
      <c r="I1011" s="4"/>
      <c r="J1011" s="4"/>
      <c r="K1011" s="4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1"/>
      <c r="B1012" s="11"/>
      <c r="C1012" s="2"/>
      <c r="D1012" s="2"/>
      <c r="E1012" s="2"/>
      <c r="F1012" s="3"/>
      <c r="G1012" s="1"/>
      <c r="H1012" s="4"/>
      <c r="I1012" s="4"/>
      <c r="J1012" s="4"/>
      <c r="K1012" s="4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1"/>
      <c r="B1013" s="11"/>
      <c r="C1013" s="2"/>
      <c r="D1013" s="2"/>
      <c r="E1013" s="2"/>
      <c r="F1013" s="3"/>
      <c r="G1013" s="1"/>
      <c r="H1013" s="4"/>
      <c r="I1013" s="4"/>
      <c r="J1013" s="4"/>
      <c r="K1013" s="4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1"/>
      <c r="B1014" s="11"/>
      <c r="C1014" s="2"/>
      <c r="D1014" s="2"/>
      <c r="E1014" s="2"/>
      <c r="F1014" s="3"/>
      <c r="G1014" s="1"/>
      <c r="H1014" s="4"/>
      <c r="I1014" s="4"/>
      <c r="J1014" s="4"/>
      <c r="K1014" s="4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1"/>
      <c r="B1015" s="11"/>
      <c r="C1015" s="2"/>
      <c r="D1015" s="2"/>
      <c r="E1015" s="2"/>
      <c r="F1015" s="3"/>
      <c r="G1015" s="1"/>
      <c r="H1015" s="4"/>
      <c r="I1015" s="4"/>
      <c r="J1015" s="4"/>
      <c r="K1015" s="4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5">
      <c r="A1016" s="1"/>
      <c r="B1016" s="11"/>
      <c r="C1016" s="2"/>
      <c r="D1016" s="2"/>
      <c r="E1016" s="2"/>
      <c r="F1016" s="3"/>
      <c r="G1016" s="1"/>
      <c r="H1016" s="4"/>
      <c r="I1016" s="4"/>
      <c r="J1016" s="4"/>
      <c r="K1016" s="4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5">
      <c r="A1017" s="1"/>
      <c r="B1017" s="11"/>
      <c r="C1017" s="2"/>
      <c r="D1017" s="2"/>
      <c r="E1017" s="2"/>
      <c r="F1017" s="3"/>
      <c r="G1017" s="1"/>
      <c r="H1017" s="4"/>
      <c r="I1017" s="4"/>
      <c r="J1017" s="4"/>
      <c r="K1017" s="4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5">
      <c r="A1018" s="1"/>
      <c r="B1018" s="11"/>
      <c r="C1018" s="2"/>
      <c r="D1018" s="2"/>
      <c r="E1018" s="2"/>
      <c r="F1018" s="3"/>
      <c r="G1018" s="1"/>
      <c r="H1018" s="4"/>
      <c r="I1018" s="4"/>
      <c r="J1018" s="4"/>
      <c r="K1018" s="4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5">
      <c r="A1019" s="1"/>
      <c r="B1019" s="11"/>
      <c r="C1019" s="2"/>
      <c r="D1019" s="2"/>
      <c r="E1019" s="2"/>
      <c r="F1019" s="3"/>
      <c r="G1019" s="1"/>
      <c r="H1019" s="4"/>
      <c r="I1019" s="4"/>
      <c r="J1019" s="4"/>
      <c r="K1019" s="4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5">
      <c r="A1020" s="1"/>
      <c r="B1020" s="11"/>
      <c r="C1020" s="2"/>
      <c r="D1020" s="2"/>
      <c r="E1020" s="2"/>
      <c r="F1020" s="3"/>
      <c r="G1020" s="1"/>
      <c r="H1020" s="4"/>
      <c r="I1020" s="4"/>
      <c r="J1020" s="4"/>
      <c r="K1020" s="4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5">
      <c r="A1021" s="1"/>
      <c r="B1021" s="11"/>
      <c r="C1021" s="2"/>
      <c r="D1021" s="2"/>
      <c r="E1021" s="2"/>
      <c r="F1021" s="3"/>
      <c r="G1021" s="1"/>
      <c r="H1021" s="4"/>
      <c r="I1021" s="4"/>
      <c r="J1021" s="4"/>
      <c r="K1021" s="4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5">
      <c r="A1022" s="1"/>
      <c r="B1022" s="11"/>
      <c r="C1022" s="2"/>
      <c r="D1022" s="2"/>
      <c r="E1022" s="2"/>
      <c r="F1022" s="3"/>
      <c r="G1022" s="1"/>
      <c r="H1022" s="4"/>
      <c r="I1022" s="4"/>
      <c r="J1022" s="4"/>
      <c r="K1022" s="4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5">
      <c r="A1023" s="1"/>
      <c r="B1023" s="11"/>
      <c r="C1023" s="2"/>
      <c r="D1023" s="2"/>
      <c r="E1023" s="2"/>
      <c r="F1023" s="3"/>
      <c r="G1023" s="1"/>
      <c r="H1023" s="4"/>
      <c r="I1023" s="4"/>
      <c r="J1023" s="4"/>
      <c r="K1023" s="4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5">
      <c r="A1024" s="1"/>
      <c r="B1024" s="11"/>
      <c r="C1024" s="2"/>
      <c r="D1024" s="2"/>
      <c r="E1024" s="2"/>
      <c r="F1024" s="3"/>
      <c r="G1024" s="1"/>
      <c r="H1024" s="4"/>
      <c r="I1024" s="4"/>
      <c r="J1024" s="4"/>
      <c r="K1024" s="4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25">
      <c r="A1025" s="1"/>
      <c r="B1025" s="11"/>
      <c r="C1025" s="2"/>
      <c r="D1025" s="2"/>
      <c r="E1025" s="2"/>
      <c r="F1025" s="3"/>
      <c r="G1025" s="1"/>
      <c r="H1025" s="4"/>
      <c r="I1025" s="4"/>
      <c r="J1025" s="4"/>
      <c r="K1025" s="4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25">
      <c r="A1026" s="1"/>
      <c r="B1026" s="11"/>
      <c r="C1026" s="2"/>
      <c r="D1026" s="2"/>
      <c r="E1026" s="2"/>
      <c r="F1026" s="3"/>
      <c r="G1026" s="1"/>
      <c r="H1026" s="4"/>
      <c r="I1026" s="4"/>
      <c r="J1026" s="4"/>
      <c r="K1026" s="4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25">
      <c r="A1027" s="1"/>
      <c r="B1027" s="11"/>
      <c r="C1027" s="2"/>
      <c r="D1027" s="2"/>
      <c r="E1027" s="2"/>
      <c r="F1027" s="3"/>
      <c r="G1027" s="1"/>
      <c r="H1027" s="4"/>
      <c r="I1027" s="4"/>
      <c r="J1027" s="4"/>
      <c r="K1027" s="4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25">
      <c r="A1028" s="1"/>
      <c r="B1028" s="11"/>
      <c r="C1028" s="2"/>
      <c r="D1028" s="2"/>
      <c r="E1028" s="2"/>
      <c r="F1028" s="3"/>
      <c r="G1028" s="1"/>
      <c r="H1028" s="4"/>
      <c r="I1028" s="4"/>
      <c r="J1028" s="4"/>
      <c r="K1028" s="4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25">
      <c r="A1029" s="1"/>
      <c r="B1029" s="11"/>
      <c r="C1029" s="2"/>
      <c r="D1029" s="2"/>
      <c r="E1029" s="2"/>
      <c r="F1029" s="3"/>
      <c r="G1029" s="1"/>
      <c r="H1029" s="4"/>
      <c r="I1029" s="4"/>
      <c r="J1029" s="4"/>
      <c r="K1029" s="4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25">
      <c r="A1030" s="1"/>
      <c r="B1030" s="11"/>
      <c r="C1030" s="2"/>
      <c r="D1030" s="2"/>
      <c r="E1030" s="2"/>
      <c r="F1030" s="3"/>
      <c r="G1030" s="1"/>
      <c r="H1030" s="4"/>
      <c r="I1030" s="4"/>
      <c r="J1030" s="4"/>
      <c r="K1030" s="4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25">
      <c r="A1031" s="1"/>
      <c r="B1031" s="11"/>
      <c r="C1031" s="2"/>
      <c r="D1031" s="2"/>
      <c r="E1031" s="2"/>
      <c r="F1031" s="3"/>
      <c r="G1031" s="1"/>
      <c r="H1031" s="4"/>
      <c r="I1031" s="4"/>
      <c r="J1031" s="4"/>
      <c r="K1031" s="4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25">
      <c r="A1032" s="1"/>
      <c r="B1032" s="11"/>
      <c r="C1032" s="2"/>
      <c r="D1032" s="2"/>
      <c r="E1032" s="2"/>
      <c r="F1032" s="3"/>
      <c r="G1032" s="1"/>
      <c r="H1032" s="4"/>
      <c r="I1032" s="4"/>
      <c r="J1032" s="4"/>
      <c r="K1032" s="4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25">
      <c r="A1033" s="1"/>
      <c r="B1033" s="11"/>
      <c r="C1033" s="2"/>
      <c r="D1033" s="2"/>
      <c r="E1033" s="2"/>
      <c r="F1033" s="3"/>
      <c r="G1033" s="1"/>
      <c r="H1033" s="4"/>
      <c r="I1033" s="4"/>
      <c r="J1033" s="4"/>
      <c r="K1033" s="4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25">
      <c r="A1034" s="1"/>
      <c r="B1034" s="11"/>
      <c r="C1034" s="2"/>
      <c r="D1034" s="2"/>
      <c r="E1034" s="2"/>
      <c r="F1034" s="3"/>
      <c r="G1034" s="1"/>
      <c r="H1034" s="4"/>
      <c r="I1034" s="4"/>
      <c r="J1034" s="4"/>
      <c r="K1034" s="4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25">
      <c r="A1035" s="1"/>
      <c r="B1035" s="11"/>
      <c r="C1035" s="2"/>
      <c r="D1035" s="2"/>
      <c r="E1035" s="2"/>
      <c r="F1035" s="3"/>
      <c r="G1035" s="1"/>
      <c r="H1035" s="4"/>
      <c r="I1035" s="4"/>
      <c r="J1035" s="4"/>
      <c r="K1035" s="4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25">
      <c r="A1036" s="1"/>
      <c r="B1036" s="11"/>
      <c r="C1036" s="2"/>
      <c r="D1036" s="2"/>
      <c r="E1036" s="2"/>
      <c r="F1036" s="3"/>
      <c r="G1036" s="1"/>
      <c r="H1036" s="4"/>
      <c r="I1036" s="4"/>
      <c r="J1036" s="4"/>
      <c r="K1036" s="4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25">
      <c r="A1037" s="1"/>
      <c r="B1037" s="11"/>
      <c r="C1037" s="2"/>
      <c r="D1037" s="2"/>
      <c r="E1037" s="2"/>
      <c r="F1037" s="3"/>
      <c r="G1037" s="1"/>
      <c r="H1037" s="4"/>
      <c r="I1037" s="4"/>
      <c r="J1037" s="4"/>
      <c r="K1037" s="4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25">
      <c r="A1038" s="1"/>
      <c r="B1038" s="11"/>
      <c r="C1038" s="2"/>
      <c r="D1038" s="2"/>
      <c r="E1038" s="2"/>
      <c r="F1038" s="3"/>
      <c r="G1038" s="1"/>
      <c r="H1038" s="4"/>
      <c r="I1038" s="4"/>
      <c r="J1038" s="4"/>
      <c r="K1038" s="4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25">
      <c r="A1039" s="1"/>
      <c r="B1039" s="11"/>
      <c r="C1039" s="2"/>
      <c r="D1039" s="2"/>
      <c r="E1039" s="2"/>
      <c r="F1039" s="3"/>
      <c r="G1039" s="1"/>
      <c r="H1039" s="4"/>
      <c r="I1039" s="4"/>
      <c r="J1039" s="4"/>
      <c r="K1039" s="4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25">
      <c r="A1040" s="1"/>
      <c r="B1040" s="11"/>
      <c r="C1040" s="2"/>
      <c r="D1040" s="2"/>
      <c r="E1040" s="2"/>
      <c r="F1040" s="3"/>
      <c r="G1040" s="1"/>
      <c r="H1040" s="4"/>
      <c r="I1040" s="4"/>
      <c r="J1040" s="4"/>
      <c r="K1040" s="4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25">
      <c r="A1041" s="1"/>
      <c r="B1041" s="11"/>
      <c r="C1041" s="2"/>
      <c r="D1041" s="2"/>
      <c r="E1041" s="2"/>
      <c r="F1041" s="3"/>
      <c r="G1041" s="1"/>
      <c r="H1041" s="4"/>
      <c r="I1041" s="4"/>
      <c r="J1041" s="4"/>
      <c r="K1041" s="4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 x14ac:dyDescent="0.25">
      <c r="A1042" s="1"/>
      <c r="B1042" s="11"/>
      <c r="C1042" s="2"/>
      <c r="D1042" s="2"/>
      <c r="E1042" s="2"/>
      <c r="F1042" s="3"/>
      <c r="G1042" s="1"/>
      <c r="H1042" s="4"/>
      <c r="I1042" s="4"/>
      <c r="J1042" s="4"/>
      <c r="K1042" s="4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 x14ac:dyDescent="0.25">
      <c r="A1043" s="1"/>
      <c r="B1043" s="11"/>
      <c r="C1043" s="2"/>
      <c r="D1043" s="2"/>
      <c r="E1043" s="2"/>
      <c r="F1043" s="3"/>
      <c r="G1043" s="1"/>
      <c r="H1043" s="4"/>
      <c r="I1043" s="4"/>
      <c r="J1043" s="4"/>
      <c r="K1043" s="4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 x14ac:dyDescent="0.25">
      <c r="A1044" s="1"/>
      <c r="B1044" s="11"/>
      <c r="C1044" s="2"/>
      <c r="D1044" s="2"/>
      <c r="E1044" s="2"/>
      <c r="F1044" s="3"/>
      <c r="G1044" s="1"/>
      <c r="H1044" s="4"/>
      <c r="I1044" s="4"/>
      <c r="J1044" s="4"/>
      <c r="K1044" s="4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</sheetData>
  <mergeCells count="48">
    <mergeCell ref="A76:C76"/>
    <mergeCell ref="D76:G76"/>
    <mergeCell ref="H76:L76"/>
    <mergeCell ref="A77:L77"/>
    <mergeCell ref="D72:G72"/>
    <mergeCell ref="A74:C74"/>
    <mergeCell ref="D74:G74"/>
    <mergeCell ref="H74:L74"/>
    <mergeCell ref="A75:C75"/>
    <mergeCell ref="D75:G75"/>
    <mergeCell ref="H75:L75"/>
    <mergeCell ref="B67:C67"/>
    <mergeCell ref="D71:G71"/>
    <mergeCell ref="F13:F14"/>
    <mergeCell ref="G13:G14"/>
    <mergeCell ref="E27:J27"/>
    <mergeCell ref="F30:F31"/>
    <mergeCell ref="G30:G31"/>
    <mergeCell ref="E44:J44"/>
    <mergeCell ref="F47:F48"/>
    <mergeCell ref="A8:K8"/>
    <mergeCell ref="A9:K9"/>
    <mergeCell ref="A10:K10"/>
    <mergeCell ref="B65:C65"/>
    <mergeCell ref="B66:C66"/>
    <mergeCell ref="A1:C4"/>
    <mergeCell ref="D1:I4"/>
    <mergeCell ref="J1:L1"/>
    <mergeCell ref="J2:L2"/>
    <mergeCell ref="J3:L3"/>
    <mergeCell ref="J4:L4"/>
    <mergeCell ref="A12:A14"/>
    <mergeCell ref="B12:B14"/>
    <mergeCell ref="C12:C14"/>
    <mergeCell ref="D12:D14"/>
    <mergeCell ref="E13:E14"/>
    <mergeCell ref="A29:A31"/>
    <mergeCell ref="B29:B31"/>
    <mergeCell ref="C29:C31"/>
    <mergeCell ref="D29:D31"/>
    <mergeCell ref="E30:E31"/>
    <mergeCell ref="G47:G48"/>
    <mergeCell ref="E61:J61"/>
    <mergeCell ref="A46:A48"/>
    <mergeCell ref="B46:B48"/>
    <mergeCell ref="C46:C48"/>
    <mergeCell ref="D46:D48"/>
    <mergeCell ref="E47:E48"/>
  </mergeCells>
  <printOptions horizontalCentered="1"/>
  <pageMargins left="0.6692913385826772" right="0.6692913385826772" top="0.56999999999999995" bottom="0.78740157480314965" header="0" footer="0"/>
  <pageSetup orientation="landscape" r:id="rId1"/>
  <rowBreaks count="1" manualBreakCount="1">
    <brk id="7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Dario Santiago Cardenas Vargas</cp:lastModifiedBy>
  <dcterms:created xsi:type="dcterms:W3CDTF">2003-08-08T13:05:40Z</dcterms:created>
  <dcterms:modified xsi:type="dcterms:W3CDTF">2026-06-05T15:51:59Z</dcterms:modified>
</cp:coreProperties>
</file>